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drawings/drawing10.xml" ContentType="application/vnd.openxmlformats-officedocument.drawing+xml"/>
  <Override PartName="/xl/tables/table2.xml" ContentType="application/vnd.openxmlformats-officedocument.spreadsheetml.table+xml"/>
  <Override PartName="/xl/drawings/drawing11.xml" ContentType="application/vnd.openxmlformats-officedocument.drawing+xml"/>
  <Override PartName="/xl/tables/table3.xml" ContentType="application/vnd.openxmlformats-officedocument.spreadsheetml.table+xml"/>
  <Override PartName="/xl/drawings/drawing12.xml" ContentType="application/vnd.openxmlformats-officedocument.drawing+xml"/>
  <Override PartName="/xl/tables/table4.xml" ContentType="application/vnd.openxmlformats-officedocument.spreadsheetml.tab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Data Cleaning/"/>
    </mc:Choice>
  </mc:AlternateContent>
  <xr:revisionPtr revIDLastSave="0" documentId="8_{8D04C551-27DC-4D9D-B613-2BAD0251FAA1}" xr6:coauthVersionLast="47" xr6:coauthVersionMax="47" xr10:uidLastSave="{00000000-0000-0000-0000-000000000000}"/>
  <bookViews>
    <workbookView xWindow="-120" yWindow="-120" windowWidth="29040" windowHeight="15720" xr2:uid="{FBEE0547-C1DD-4B7A-A3EB-2BA1446463BC}"/>
  </bookViews>
  <sheets>
    <sheet name="Copyright" sheetId="5" r:id="rId1"/>
    <sheet name="Data" sheetId="10" r:id="rId2"/>
    <sheet name="AutoFit" sheetId="25" r:id="rId3"/>
    <sheet name="Remove Duplicates" sheetId="12" r:id="rId4"/>
    <sheet name="Trim Extra Spaces" sheetId="13" r:id="rId5"/>
    <sheet name="Eliminate Blank Cells" sheetId="14" r:id="rId6"/>
    <sheet name="Spell Check" sheetId="15" r:id="rId7"/>
    <sheet name="Data Validation" sheetId="18" r:id="rId8"/>
    <sheet name="Table" sheetId="19" r:id="rId9"/>
    <sheet name="IFERROR" sheetId="21" r:id="rId10"/>
    <sheet name="Number Format" sheetId="22" r:id="rId11"/>
    <sheet name="Find &amp; Replace" sheetId="23" r:id="rId12"/>
    <sheet name="More Resources" sheetId="1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3" l="1"/>
  <c r="I11" i="13"/>
  <c r="I12" i="13"/>
  <c r="I13" i="13"/>
  <c r="I14" i="13"/>
  <c r="I19" i="13"/>
  <c r="I3" i="13"/>
  <c r="I15" i="13"/>
  <c r="I16" i="13"/>
  <c r="I17" i="13"/>
  <c r="I18" i="13"/>
  <c r="H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H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31" i="22" s="1"/>
  <c r="I31" i="21"/>
  <c r="H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H31" i="19"/>
  <c r="I4" i="13"/>
  <c r="I5" i="13"/>
  <c r="I6" i="13"/>
  <c r="I7" i="13"/>
  <c r="I8" i="13"/>
  <c r="I9" i="13"/>
  <c r="I20" i="13"/>
  <c r="I21" i="13"/>
  <c r="I22" i="13"/>
  <c r="I23" i="13"/>
  <c r="I24" i="13"/>
  <c r="I25" i="13"/>
  <c r="I26" i="13"/>
  <c r="I27" i="13"/>
  <c r="I28" i="13"/>
  <c r="I29" i="13"/>
  <c r="I30" i="13"/>
  <c r="I31" i="23" l="1"/>
</calcChain>
</file>

<file path=xl/sharedStrings.xml><?xml version="1.0" encoding="utf-8"?>
<sst xmlns="http://schemas.openxmlformats.org/spreadsheetml/2006/main" count="1476" uniqueCount="149">
  <si>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</si>
  <si>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</si>
  <si>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</si>
  <si>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</si>
  <si>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</si>
  <si>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</si>
  <si>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</si>
  <si>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</si>
  <si>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</si>
  <si>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Dataset</t>
  </si>
  <si>
    <t>Date</t>
  </si>
  <si>
    <t>ID</t>
  </si>
  <si>
    <t>Name</t>
  </si>
  <si>
    <t>Region</t>
  </si>
  <si>
    <t>Rating</t>
  </si>
  <si>
    <t>Product</t>
  </si>
  <si>
    <t>Quantity</t>
  </si>
  <si>
    <t>Price Per Unit</t>
  </si>
  <si>
    <t xml:space="preserve">John Smith   </t>
  </si>
  <si>
    <t>North</t>
  </si>
  <si>
    <t>Good</t>
  </si>
  <si>
    <t>Magic Wand</t>
  </si>
  <si>
    <t>Jane Doe</t>
  </si>
  <si>
    <t>East</t>
  </si>
  <si>
    <t>Excelent</t>
  </si>
  <si>
    <t>Unicorn Horn</t>
  </si>
  <si>
    <t>Mike   Tyson</t>
  </si>
  <si>
    <t>West</t>
  </si>
  <si>
    <t>Poor</t>
  </si>
  <si>
    <t>Boxing Gloves</t>
  </si>
  <si>
    <t>inf</t>
  </si>
  <si>
    <t>Anna   Belle</t>
  </si>
  <si>
    <t>South</t>
  </si>
  <si>
    <t>Average</t>
  </si>
  <si>
    <t>Fairy Dust</t>
  </si>
  <si>
    <t>Chris P. Bacon</t>
  </si>
  <si>
    <t>Bacon Scented Candle</t>
  </si>
  <si>
    <t>Peter   Parker</t>
  </si>
  <si>
    <t>Web Shooter</t>
  </si>
  <si>
    <t>Mary Jane</t>
  </si>
  <si>
    <t>Potent Potion</t>
  </si>
  <si>
    <t>Bruce Wayne</t>
  </si>
  <si>
    <t>Bat Signal</t>
  </si>
  <si>
    <t>Clark Kent</t>
  </si>
  <si>
    <t>Glasses with X-ray Vision</t>
  </si>
  <si>
    <t>Diana Prince</t>
  </si>
  <si>
    <t>Lasso of Truth</t>
  </si>
  <si>
    <t>Tony Stark</t>
  </si>
  <si>
    <t>Iron Man Suit</t>
  </si>
  <si>
    <t>Steve Rogers</t>
  </si>
  <si>
    <t>Captain America Shield</t>
  </si>
  <si>
    <t>Natasha Romanoff</t>
  </si>
  <si>
    <t>Black Widow's Bite</t>
  </si>
  <si>
    <t>Bruce Banner</t>
  </si>
  <si>
    <t>Gamma Radiation Serum</t>
  </si>
  <si>
    <t>Nick Fury</t>
  </si>
  <si>
    <t>Eye Patch</t>
  </si>
  <si>
    <t>Phil Coulson</t>
  </si>
  <si>
    <t>Agent ID Card</t>
  </si>
  <si>
    <t>Peggy Carter</t>
  </si>
  <si>
    <t>Vintage Pistol</t>
  </si>
  <si>
    <t>Howard Stark</t>
  </si>
  <si>
    <t>Arc Reactor</t>
  </si>
  <si>
    <t>Hank Pym</t>
  </si>
  <si>
    <t>Ant-Man Suit</t>
  </si>
  <si>
    <t>Janet van Dyne</t>
  </si>
  <si>
    <t>Wasp's Wings</t>
  </si>
  <si>
    <t>Kurt Busiek</t>
  </si>
  <si>
    <t>Comic Book</t>
  </si>
  <si>
    <t>George Perez</t>
  </si>
  <si>
    <t>Drawing Pad</t>
  </si>
  <si>
    <t>Roger Stern</t>
  </si>
  <si>
    <t>Notepads</t>
  </si>
  <si>
    <t>Tom DeFalco</t>
  </si>
  <si>
    <t>Pen Set</t>
  </si>
  <si>
    <t>Loki Laufeyson</t>
  </si>
  <si>
    <t>Asgard</t>
  </si>
  <si>
    <t>Mischief</t>
  </si>
  <si>
    <t>Trickster's Hat</t>
  </si>
  <si>
    <t>Thor Odinson</t>
  </si>
  <si>
    <t>Worthy</t>
  </si>
  <si>
    <t>Mjolnir</t>
  </si>
  <si>
    <t>Spy</t>
  </si>
  <si>
    <t>Spy Kit</t>
  </si>
  <si>
    <t>Leader</t>
  </si>
  <si>
    <t>Leadership Manual</t>
  </si>
  <si>
    <t>AutoFit Rows &amp; Columns</t>
  </si>
  <si>
    <t>Remove Duplicates</t>
  </si>
  <si>
    <t>Trim Extra Spaces</t>
  </si>
  <si>
    <t>Trimmed Name</t>
  </si>
  <si>
    <t>Eliminate Blank Cells</t>
  </si>
  <si>
    <t>John Smith</t>
  </si>
  <si>
    <t>Mike Tyson</t>
  </si>
  <si>
    <t>Anna Belle</t>
  </si>
  <si>
    <t>Peter Parker</t>
  </si>
  <si>
    <t>TBA</t>
  </si>
  <si>
    <t>Spell Check</t>
  </si>
  <si>
    <t>Excellent</t>
  </si>
  <si>
    <t>Data Validation</t>
  </si>
  <si>
    <t>Use Excel Tables</t>
  </si>
  <si>
    <t>Total</t>
  </si>
  <si>
    <t>Use IFERROR</t>
  </si>
  <si>
    <t>Sales</t>
  </si>
  <si>
    <t>Number Formats</t>
  </si>
  <si>
    <t>Find &amp; Replace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</si>
  <si>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</si>
  <si>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</si>
  <si>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</si>
  <si>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</si>
  <si>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</si>
  <si>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</si>
  <si>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</si>
  <si>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</si>
  <si>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</si>
  <si>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</si>
  <si>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</si>
  <si>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</si>
  <si>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</si>
  <si>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</si>
  <si>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</si>
  <si>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</si>
  <si>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</si>
  <si>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</si>
  <si>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</si>
  <si>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</si>
  <si>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</si>
  <si>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</si>
  <si>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</si>
  <si>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</si>
  <si>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</si>
  <si>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</si>
  <si>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</si>
  <si>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</si>
  <si>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</si>
  <si>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</si>
  <si>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</si>
  <si>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</si>
  <si>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</si>
  <si>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</si>
  <si>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</si>
  <si>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</si>
  <si>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</si>
  <si>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</si>
  <si>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</si>
  <si>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</si>
  <si>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</si>
  <si>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</si>
  <si>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</si>
  <si>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Follow Us or more Tips &amp; Tutorials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</si>
</sst>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@*.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7" fillId="0" borderId="0" xfId="0" applyFont="1" applyAlignment="1">
      <alignment horizontal="left" vertical="top"/>
    </xf>
    <xf numFmtId="22" fontId="8" fillId="0" borderId="0" xfId="0" applyNumberFormat="1" applyFont="1"/>
    <xf numFmtId="0" fontId="8" fillId="0" borderId="0" xfId="0" applyFont="1"/>
    <xf numFmtId="8" fontId="8" fillId="0" borderId="0" xfId="0" applyNumberFormat="1" applyFont="1"/>
    <xf numFmtId="0" fontId="7" fillId="0" borderId="0" xfId="0" applyFont="1"/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22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8" fontId="8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8" fontId="10" fillId="0" borderId="0" xfId="0" applyNumberFormat="1" applyFont="1" applyAlignment="1">
      <alignment vertical="top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6" fillId="2" borderId="0" xfId="0" applyNumberFormat="1" applyFont="1" applyFill="1" applyAlignment="1">
      <alignment vertical="center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0" fillId="0" borderId="0" xfId="0" applyNumberFormat="1"/>
    <xf numFmtId="14" fontId="9" fillId="0" borderId="0" xfId="0" applyNumberFormat="1" applyFont="1" applyAlignment="1">
      <alignment horizontal="left" vertical="top"/>
    </xf>
    <xf numFmtId="14" fontId="6" fillId="2" borderId="0" xfId="0" applyNumberFormat="1" applyFont="1" applyFill="1" applyAlignment="1">
      <alignment horizontal="left" vertical="center"/>
    </xf>
    <xf numFmtId="14" fontId="8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/>
    </xf>
    <xf numFmtId="14" fontId="8" fillId="0" borderId="0" xfId="0" applyNumberFormat="1" applyFont="1"/>
    <xf numFmtId="14" fontId="0" fillId="0" borderId="0" xfId="0" applyNumberFormat="1"/>
    <xf numFmtId="14" fontId="8" fillId="0" borderId="0" xfId="0" applyNumberFormat="1" applyFont="1" applyAlignment="1">
      <alignment horizontal="right" vertical="top"/>
    </xf>
  </cellXfs>
  <cellStyles count="2">
    <cellStyle name="Hyperlink" xfId="1" builtinId="8"/>
    <cellStyle name="Normal" xfId="0" builtinId="0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9" formatCode="m/d/yyyy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2" formatCode="&quot;$&quot;#,##0.00_);[Red]\(&quot;$&quot;#,##0.00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2" formatCode="&quot;$&quot;#,##0.00_);[Red]\(&quot;$&quot;#,##0.00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2" formatCode="&quot;$&quot;#,##0.00_);[Red]\(&quot;$&quot;#,##0.00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7" formatCode="m/d/yyyy\ h:mm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2" formatCode="&quot;$&quot;#,##0.00_);[Red]\(&quot;$&quot;#,##0.00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2" formatCode="&quot;$&quot;#,##0.00_);[Red]\(&quot;$&quot;#,##0.00\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7" formatCode="m/d/yyyy\ h:mm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how-to-clean-data-in-excel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oT4emh72fuA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youtu.be/oT4emh72fuA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how-to-clean-data-in-excel" TargetMode="Externa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2" name="Picture 1" descr="YouTube Channel">
          <a:extLst>
            <a:ext uri="{FF2B5EF4-FFF2-40B4-BE49-F238E27FC236}">
              <a16:creationId xmlns:a16="http://schemas.microsoft.com/office/drawing/2014/main" id="{D3EAB3B2-8E9F-2873-E52B-CA50C6E4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BBC772A7-4575-1821-E4F7-0B92876B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323850</xdr:colOff>
      <xdr:row>0</xdr:row>
      <xdr:rowOff>142874</xdr:rowOff>
    </xdr:from>
    <xdr:to>
      <xdr:col>5</xdr:col>
      <xdr:colOff>438150</xdr:colOff>
      <xdr:row>0</xdr:row>
      <xdr:rowOff>438149</xdr:rowOff>
    </xdr:to>
    <xdr:grpSp>
      <xdr:nvGrpSpPr>
        <xdr:cNvPr id="11" name="Group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075F2-7FE7-446B-AFB1-34E9CA12D474}"/>
            </a:ext>
          </a:extLst>
        </xdr:cNvPr>
        <xdr:cNvGrpSpPr/>
      </xdr:nvGrpSpPr>
      <xdr:grpSpPr>
        <a:xfrm>
          <a:off x="3352800" y="142874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D9D104E3-B1E7-7D9D-909E-E078B885B93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4B6F0F25-CDC6-2AE4-3467-1856FFF698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581024</xdr:colOff>
      <xdr:row>0</xdr:row>
      <xdr:rowOff>142874</xdr:rowOff>
    </xdr:from>
    <xdr:to>
      <xdr:col>6</xdr:col>
      <xdr:colOff>380999</xdr:colOff>
      <xdr:row>0</xdr:row>
      <xdr:rowOff>438149</xdr:rowOff>
    </xdr:to>
    <xdr:grpSp>
      <xdr:nvGrpSpPr>
        <xdr:cNvPr id="14" name="Group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032960-29B9-4A9C-AE87-F8E74B195ED3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D18B3811-8CEC-55B5-14A7-78D970AB414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25FD29AB-C839-CF01-C258-CC38EB7FDCA6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65D0D6BF-7D59-CC0F-107C-B400FD2B1A9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429F8150-91A8-7425-2661-48180CE83A3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323697</xdr:colOff>
      <xdr:row>0</xdr:row>
      <xdr:rowOff>38100</xdr:rowOff>
    </xdr:from>
    <xdr:to>
      <xdr:col>13</xdr:col>
      <xdr:colOff>95249</xdr:colOff>
      <xdr:row>0</xdr:row>
      <xdr:rowOff>542924</xdr:rowOff>
    </xdr:to>
    <xdr:pic>
      <xdr:nvPicPr>
        <xdr:cNvPr id="19" name="my-online-training-hub-logo-2">
          <a:extLst>
            <a:ext uri="{FF2B5EF4-FFF2-40B4-BE49-F238E27FC236}">
              <a16:creationId xmlns:a16="http://schemas.microsoft.com/office/drawing/2014/main" id="{22830B8F-39CE-4DCC-B461-D9A49909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276224</xdr:colOff>
      <xdr:row>0</xdr:row>
      <xdr:rowOff>142874</xdr:rowOff>
    </xdr:from>
    <xdr:to>
      <xdr:col>8</xdr:col>
      <xdr:colOff>171449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8A519-433A-4D3E-BF3F-1E95A3B5FB3C}"/>
            </a:ext>
          </a:extLst>
        </xdr:cNvPr>
        <xdr:cNvGrpSpPr/>
      </xdr:nvGrpSpPr>
      <xdr:grpSpPr>
        <a:xfrm>
          <a:off x="5257799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C08C762-A107-E9AD-BD94-15ACD4845A9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5474A91F-0178-F3CC-281A-75F97480D23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71E98E45-2254-4FD1-7383-E60ABBC5490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6916E569-5F9B-81A2-0D9C-024E15800A4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9</xdr:col>
      <xdr:colOff>85572</xdr:colOff>
      <xdr:row>0</xdr:row>
      <xdr:rowOff>38100</xdr:rowOff>
    </xdr:from>
    <xdr:to>
      <xdr:col>15</xdr:col>
      <xdr:colOff>133349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F4F00D8A-E592-47D1-993C-2EC5F053F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143597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5</xdr:col>
      <xdr:colOff>523875</xdr:colOff>
      <xdr:row>0</xdr:row>
      <xdr:rowOff>133350</xdr:rowOff>
    </xdr:from>
    <xdr:to>
      <xdr:col>6</xdr:col>
      <xdr:colOff>123825</xdr:colOff>
      <xdr:row>0</xdr:row>
      <xdr:rowOff>428625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EB16A4-66F9-4FF3-AEF5-BE324F7C2CAE}"/>
            </a:ext>
          </a:extLst>
        </xdr:cNvPr>
        <xdr:cNvGrpSpPr/>
      </xdr:nvGrpSpPr>
      <xdr:grpSpPr>
        <a:xfrm>
          <a:off x="3943350" y="133350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3940C3D5-4F3F-94EB-886E-777C620EECA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FBD501F5-FE3B-C754-B5DE-E1DD4D03D6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1171574</xdr:colOff>
      <xdr:row>0</xdr:row>
      <xdr:rowOff>142874</xdr:rowOff>
    </xdr:from>
    <xdr:to>
      <xdr:col>7</xdr:col>
      <xdr:colOff>390524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B8E0D7-AF85-4D0D-869E-0EF3F8E7E56F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92FBEBBC-A562-23FC-0FDA-5FB62D03F55B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8DD19EA6-76E0-A7C0-6E7B-70B162A839B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CCE0051E-5715-89C8-6045-B2327A35712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809F2D62-C1AA-94A9-A321-AB381AB9C68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8</xdr:col>
      <xdr:colOff>28422</xdr:colOff>
      <xdr:row>0</xdr:row>
      <xdr:rowOff>38100</xdr:rowOff>
    </xdr:from>
    <xdr:to>
      <xdr:col>14</xdr:col>
      <xdr:colOff>76199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679EAE36-E03A-47A4-A275-EC3E64515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485775</xdr:colOff>
      <xdr:row>0</xdr:row>
      <xdr:rowOff>142875</xdr:rowOff>
    </xdr:from>
    <xdr:to>
      <xdr:col>5</xdr:col>
      <xdr:colOff>1076325</xdr:colOff>
      <xdr:row>0</xdr:row>
      <xdr:rowOff>438150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14D1FE-6A32-40B5-8B52-A633C1936BD8}"/>
            </a:ext>
          </a:extLst>
        </xdr:cNvPr>
        <xdr:cNvGrpSpPr/>
      </xdr:nvGrpSpPr>
      <xdr:grpSpPr>
        <a:xfrm>
          <a:off x="3400425" y="142875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F4CD43D3-3830-AD82-F812-00D5144AA43A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04E7341A-815A-8AE3-029B-E24DC08730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1247774</xdr:colOff>
      <xdr:row>0</xdr:row>
      <xdr:rowOff>142874</xdr:rowOff>
    </xdr:from>
    <xdr:to>
      <xdr:col>7</xdr:col>
      <xdr:colOff>466724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838E1F-B409-485D-9E86-2D61E6C09EE5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E886AA67-A298-ED85-F2C9-BBE185A1ED5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76B1BA7-352D-1C36-C106-B646CCFBF73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F5B57EFE-8568-C97E-CC2C-2035A63FC18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E2EBE30F-E7C6-B3E9-EF38-7494DF8025E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8</xdr:col>
      <xdr:colOff>104622</xdr:colOff>
      <xdr:row>0</xdr:row>
      <xdr:rowOff>38100</xdr:rowOff>
    </xdr:from>
    <xdr:to>
      <xdr:col>13</xdr:col>
      <xdr:colOff>200024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65F12017-4CD5-45D8-81C3-9667333A1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419100</xdr:colOff>
      <xdr:row>0</xdr:row>
      <xdr:rowOff>142875</xdr:rowOff>
    </xdr:from>
    <xdr:to>
      <xdr:col>5</xdr:col>
      <xdr:colOff>1009650</xdr:colOff>
      <xdr:row>0</xdr:row>
      <xdr:rowOff>438150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EDE01D-8718-42C2-9CC2-5D9C2E42AC13}"/>
            </a:ext>
          </a:extLst>
        </xdr:cNvPr>
        <xdr:cNvGrpSpPr/>
      </xdr:nvGrpSpPr>
      <xdr:grpSpPr>
        <a:xfrm>
          <a:off x="3257550" y="142875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68A81DE0-CA4D-7872-6581-22295CA8D82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B7EA1B57-58F3-551B-849F-B1BC23A785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1171574</xdr:colOff>
      <xdr:row>0</xdr:row>
      <xdr:rowOff>142874</xdr:rowOff>
    </xdr:from>
    <xdr:to>
      <xdr:col>7</xdr:col>
      <xdr:colOff>390524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A0A39-09BB-47AA-A05C-E8F06CA05FC3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DA27F56A-0BE3-AAC9-8B87-F3807E8F1C7C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5235EAD-B0F7-AED9-55BF-96D88352C4A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DC2E3C6C-369D-3DC6-28EC-1049704AB79C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BE6D48F9-1D62-1406-94A0-F7649DD1987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8</xdr:col>
      <xdr:colOff>28422</xdr:colOff>
      <xdr:row>0</xdr:row>
      <xdr:rowOff>38100</xdr:rowOff>
    </xdr:from>
    <xdr:to>
      <xdr:col>14</xdr:col>
      <xdr:colOff>76199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05EB8DD2-EA85-4BB5-8E84-CE5F15EB1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485775</xdr:colOff>
      <xdr:row>0</xdr:row>
      <xdr:rowOff>133350</xdr:rowOff>
    </xdr:from>
    <xdr:to>
      <xdr:col>5</xdr:col>
      <xdr:colOff>1076325</xdr:colOff>
      <xdr:row>0</xdr:row>
      <xdr:rowOff>428625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E59073-5BB9-48CB-8887-A50C8B03DCBE}"/>
            </a:ext>
          </a:extLst>
        </xdr:cNvPr>
        <xdr:cNvGrpSpPr/>
      </xdr:nvGrpSpPr>
      <xdr:grpSpPr>
        <a:xfrm>
          <a:off x="3400425" y="133350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67AB0784-068B-527B-E499-7AB84303C4E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8622044D-D49E-92B2-2707-52B9223C53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1133474</xdr:colOff>
      <xdr:row>0</xdr:row>
      <xdr:rowOff>142874</xdr:rowOff>
    </xdr:from>
    <xdr:to>
      <xdr:col>7</xdr:col>
      <xdr:colOff>352424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CD3D68-85DF-4FF9-8279-AB29D55CE8AA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49210099-5C81-458F-7049-07BFE35046D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A7E0D594-0ABE-138C-16F5-DD50AD733FC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D807EABA-F582-900A-CDD0-4B3AF553FCD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CD9103A6-5A41-4CF4-0E98-311F633C59B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876147</xdr:colOff>
      <xdr:row>0</xdr:row>
      <xdr:rowOff>38100</xdr:rowOff>
    </xdr:from>
    <xdr:to>
      <xdr:col>14</xdr:col>
      <xdr:colOff>38099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BDF9A131-14F7-474C-BA41-7EAA2592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400050</xdr:colOff>
      <xdr:row>0</xdr:row>
      <xdr:rowOff>142875</xdr:rowOff>
    </xdr:from>
    <xdr:to>
      <xdr:col>5</xdr:col>
      <xdr:colOff>952500</xdr:colOff>
      <xdr:row>0</xdr:row>
      <xdr:rowOff>438150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DFD06F-53C7-41B9-BEE7-33A12F3C1E46}"/>
            </a:ext>
          </a:extLst>
        </xdr:cNvPr>
        <xdr:cNvGrpSpPr/>
      </xdr:nvGrpSpPr>
      <xdr:grpSpPr>
        <a:xfrm>
          <a:off x="3314700" y="142875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DFDAB905-9EFE-D7B2-E1FE-8B8473D2BB0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309DEE2C-3244-1390-F9C8-BF857AE251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1381124</xdr:colOff>
      <xdr:row>0</xdr:row>
      <xdr:rowOff>142874</xdr:rowOff>
    </xdr:from>
    <xdr:to>
      <xdr:col>7</xdr:col>
      <xdr:colOff>600074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A25648-1FCD-4C13-BD12-C09AFDDF4C98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DD76BCB4-CC40-14C4-F6EA-922E63A181F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EAC1A7B-65C1-5009-5D04-D9D0019B96F4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B657D156-5E2A-A36D-B5FA-DC9D860EF3AE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A897BCF4-E623-FA61-4B8A-2863BAED31B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8</xdr:col>
      <xdr:colOff>237972</xdr:colOff>
      <xdr:row>0</xdr:row>
      <xdr:rowOff>38100</xdr:rowOff>
    </xdr:from>
    <xdr:to>
      <xdr:col>14</xdr:col>
      <xdr:colOff>285749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B84D6E76-2045-4CF4-BF88-9CE63A6F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5</xdr:col>
      <xdr:colOff>57150</xdr:colOff>
      <xdr:row>0</xdr:row>
      <xdr:rowOff>142875</xdr:rowOff>
    </xdr:from>
    <xdr:to>
      <xdr:col>5</xdr:col>
      <xdr:colOff>1219200</xdr:colOff>
      <xdr:row>0</xdr:row>
      <xdr:rowOff>438150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19F68D-6957-4DB8-8EEF-BE194387E63C}"/>
            </a:ext>
          </a:extLst>
        </xdr:cNvPr>
        <xdr:cNvGrpSpPr/>
      </xdr:nvGrpSpPr>
      <xdr:grpSpPr>
        <a:xfrm>
          <a:off x="3333750" y="142875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E2C2DD91-FDAD-551C-9430-943C1656EFF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DE54BD9F-2DE8-72D0-FC96-861A0288D6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476249</xdr:colOff>
      <xdr:row>0</xdr:row>
      <xdr:rowOff>142874</xdr:rowOff>
    </xdr:from>
    <xdr:to>
      <xdr:col>6</xdr:col>
      <xdr:colOff>276224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ED367-0FD9-47FE-B187-3BDBBABDFD35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29D6D77-CC03-A756-FD58-6CEFD71C6F4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D5585BAA-04CE-9AF2-4E43-ABB8EFA9455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FE4CF44F-86A7-FEAE-00CA-AFDCFF2B336A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7BCEC14E-5A3B-CB50-C7FA-A7670987496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6</xdr:col>
      <xdr:colOff>799947</xdr:colOff>
      <xdr:row>0</xdr:row>
      <xdr:rowOff>38100</xdr:rowOff>
    </xdr:from>
    <xdr:to>
      <xdr:col>11</xdr:col>
      <xdr:colOff>600074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8A49CC44-7C1C-4D6B-B307-778FE2FB3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3</xdr:col>
      <xdr:colOff>685800</xdr:colOff>
      <xdr:row>0</xdr:row>
      <xdr:rowOff>133350</xdr:rowOff>
    </xdr:from>
    <xdr:to>
      <xdr:col>5</xdr:col>
      <xdr:colOff>323850</xdr:colOff>
      <xdr:row>0</xdr:row>
      <xdr:rowOff>428625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549845-5957-419C-B6B1-023D3824308D}"/>
            </a:ext>
          </a:extLst>
        </xdr:cNvPr>
        <xdr:cNvGrpSpPr/>
      </xdr:nvGrpSpPr>
      <xdr:grpSpPr>
        <a:xfrm>
          <a:off x="3343275" y="133350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A112F0DD-442C-538E-7A53-EFE18032B2F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8A4FE6DC-60B3-83EF-2E9B-71D7BB9812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476249</xdr:colOff>
      <xdr:row>0</xdr:row>
      <xdr:rowOff>142874</xdr:rowOff>
    </xdr:from>
    <xdr:to>
      <xdr:col>6</xdr:col>
      <xdr:colOff>276224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876193-8A6D-49BD-983B-D4F1811351C6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3E980ACA-AD46-105D-9754-AF7DAA5815A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B3B9E28C-2E0F-6B80-556F-E61FA1E417F0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52BFF22D-34B2-85AE-268B-8EB655AE3DC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26DB3C07-51F9-BC31-5A31-993650F7658F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6</xdr:col>
      <xdr:colOff>799947</xdr:colOff>
      <xdr:row>0</xdr:row>
      <xdr:rowOff>38100</xdr:rowOff>
    </xdr:from>
    <xdr:to>
      <xdr:col>9</xdr:col>
      <xdr:colOff>1704974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5D72D380-1CAB-4576-8118-147709D2A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3</xdr:col>
      <xdr:colOff>590550</xdr:colOff>
      <xdr:row>0</xdr:row>
      <xdr:rowOff>142875</xdr:rowOff>
    </xdr:from>
    <xdr:to>
      <xdr:col>5</xdr:col>
      <xdr:colOff>228600</xdr:colOff>
      <xdr:row>0</xdr:row>
      <xdr:rowOff>438150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D2685B-CE50-4528-9F14-45143B124FBE}"/>
            </a:ext>
          </a:extLst>
        </xdr:cNvPr>
        <xdr:cNvGrpSpPr/>
      </xdr:nvGrpSpPr>
      <xdr:grpSpPr>
        <a:xfrm>
          <a:off x="3248025" y="142875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2904AA48-76A8-BF28-EF22-0078BF5F721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2D2119F1-5572-524B-D2E3-4F86D5FBD8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609599</xdr:colOff>
      <xdr:row>0</xdr:row>
      <xdr:rowOff>142874</xdr:rowOff>
    </xdr:from>
    <xdr:to>
      <xdr:col>6</xdr:col>
      <xdr:colOff>409574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7F5D6-33FB-44B2-8132-C3BC09354649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A891D226-535B-9130-D53C-B89EEB46F7C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AC4034D-35E8-CD47-48EE-A69419EF50F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410A43A9-8443-3F72-08C9-19B261B8FC1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D2DA9547-CCFC-AD37-7D64-CDDFBD110AB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47472</xdr:colOff>
      <xdr:row>0</xdr:row>
      <xdr:rowOff>38100</xdr:rowOff>
    </xdr:from>
    <xdr:to>
      <xdr:col>9</xdr:col>
      <xdr:colOff>1838324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639F6750-0E2F-4F37-8AB0-EE3AC3E5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3</xdr:col>
      <xdr:colOff>742950</xdr:colOff>
      <xdr:row>0</xdr:row>
      <xdr:rowOff>133350</xdr:rowOff>
    </xdr:from>
    <xdr:to>
      <xdr:col>5</xdr:col>
      <xdr:colOff>381000</xdr:colOff>
      <xdr:row>0</xdr:row>
      <xdr:rowOff>428625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D092EA-E195-479E-89C4-2011915A5700}"/>
            </a:ext>
          </a:extLst>
        </xdr:cNvPr>
        <xdr:cNvGrpSpPr/>
      </xdr:nvGrpSpPr>
      <xdr:grpSpPr>
        <a:xfrm>
          <a:off x="3267075" y="133350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78D084A0-A4DA-0B26-CAB5-56A811B1BF1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FD3BA5ED-1DA3-441F-4B25-66073789E6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704849</xdr:colOff>
      <xdr:row>0</xdr:row>
      <xdr:rowOff>142874</xdr:rowOff>
    </xdr:from>
    <xdr:to>
      <xdr:col>6</xdr:col>
      <xdr:colOff>504824</xdr:colOff>
      <xdr:row>0</xdr:row>
      <xdr:rowOff>438149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AE432B-7FB9-4DA6-8C41-889A0C31BD9E}"/>
            </a:ext>
          </a:extLst>
        </xdr:cNvPr>
        <xdr:cNvGrpSpPr/>
      </xdr:nvGrpSpPr>
      <xdr:grpSpPr>
        <a:xfrm>
          <a:off x="4657724" y="142874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9A5DA4C7-EBD3-F377-06EE-4F405CF66D8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3F32E51-3316-20E4-669D-DC5A54114ED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556CF83C-65A8-3EEC-1751-EDDF1BD8DF8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9FC729D9-23DB-B92C-EC99-B02D4CE63AC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142722</xdr:colOff>
      <xdr:row>0</xdr:row>
      <xdr:rowOff>38100</xdr:rowOff>
    </xdr:from>
    <xdr:to>
      <xdr:col>9</xdr:col>
      <xdr:colOff>1933574</xdr:colOff>
      <xdr:row>0</xdr:row>
      <xdr:rowOff>542924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35AF08B5-3B6F-41AD-961E-11FCE9B4C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43522" y="38100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76200</xdr:colOff>
      <xdr:row>0</xdr:row>
      <xdr:rowOff>133350</xdr:rowOff>
    </xdr:from>
    <xdr:to>
      <xdr:col>5</xdr:col>
      <xdr:colOff>495300</xdr:colOff>
      <xdr:row>0</xdr:row>
      <xdr:rowOff>428625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317C46-26BF-476B-AAF1-1CB17B6245DE}"/>
            </a:ext>
          </a:extLst>
        </xdr:cNvPr>
        <xdr:cNvGrpSpPr/>
      </xdr:nvGrpSpPr>
      <xdr:grpSpPr>
        <a:xfrm>
          <a:off x="3286125" y="133350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B8BED857-B0DD-3067-6EDB-304F2B700E7A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0DC329C6-B579-DFCF-75BD-D67BB54500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E1EDD-2E48-4D48-83CF-7534C68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30</xdr:row>
      <xdr:rowOff>166687</xdr:rowOff>
    </xdr:from>
    <xdr:to>
      <xdr:col>1</xdr:col>
      <xdr:colOff>609600</xdr:colOff>
      <xdr:row>34</xdr:row>
      <xdr:rowOff>14287</xdr:rowOff>
    </xdr:to>
    <xdr:pic>
      <xdr:nvPicPr>
        <xdr:cNvPr id="2" name="Picture 1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EBEA2D-61B1-8647-9985-591C6D34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30</xdr:row>
      <xdr:rowOff>166687</xdr:rowOff>
    </xdr:from>
    <xdr:to>
      <xdr:col>1</xdr:col>
      <xdr:colOff>1431925</xdr:colOff>
      <xdr:row>34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C1EC3B-96BA-10BE-5A67-67780FFD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30</xdr:row>
      <xdr:rowOff>166687</xdr:rowOff>
    </xdr:from>
    <xdr:to>
      <xdr:col>1</xdr:col>
      <xdr:colOff>2254250</xdr:colOff>
      <xdr:row>34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AA6C5BA-97A4-68A0-66DC-AA339DF8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30</xdr:row>
      <xdr:rowOff>180975</xdr:rowOff>
    </xdr:from>
    <xdr:to>
      <xdr:col>1</xdr:col>
      <xdr:colOff>3076575</xdr:colOff>
      <xdr:row>34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E18769-A5D3-6C55-3EC6-5982D0D1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30</xdr:row>
      <xdr:rowOff>185737</xdr:rowOff>
    </xdr:from>
    <xdr:to>
      <xdr:col>2</xdr:col>
      <xdr:colOff>812800</xdr:colOff>
      <xdr:row>34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68A299-60D2-665D-713D-81C71F9B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30</xdr:row>
      <xdr:rowOff>166687</xdr:rowOff>
    </xdr:from>
    <xdr:to>
      <xdr:col>2</xdr:col>
      <xdr:colOff>1635125</xdr:colOff>
      <xdr:row>34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EF04461-8449-2CB0-FBC7-BD134D0F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30</xdr:row>
      <xdr:rowOff>172216</xdr:rowOff>
    </xdr:from>
    <xdr:to>
      <xdr:col>2</xdr:col>
      <xdr:colOff>2466975</xdr:colOff>
      <xdr:row>34</xdr:row>
      <xdr:rowOff>10292</xdr:rowOff>
    </xdr:to>
    <xdr:pic>
      <xdr:nvPicPr>
        <xdr:cNvPr id="13" name="Picture 12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7E9550A-15C5-1404-FD2A-008F771E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344416"/>
          <a:ext cx="600076" cy="6000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3DA145-A723-457E-812B-65E723E9F8CD}" name="Table1" displayName="Table1" ref="A2:H31" totalsRowCount="1" headerRowDxfId="80" dataDxfId="79">
  <autoFilter ref="A2:H30" xr:uid="{683DA145-A723-457E-812B-65E723E9F8CD}"/>
  <tableColumns count="8">
    <tableColumn id="1" xr3:uid="{C49042CD-BF60-4C44-A0B4-176EFEE5C15D}" name="Date" totalsRowLabel="Total" dataDxfId="77" totalsRowDxfId="78"/>
    <tableColumn id="2" xr3:uid="{A66F44FB-46D3-4613-B3A6-513FEAB609A2}" name="ID" dataDxfId="75" totalsRowDxfId="76"/>
    <tableColumn id="3" xr3:uid="{9577779F-29EA-4942-B44D-8493D11525AB}" name="Name" dataDxfId="73" totalsRowDxfId="74"/>
    <tableColumn id="4" xr3:uid="{25150164-E3A0-4827-9A32-86C4C44B9A28}" name="Region" dataDxfId="71" totalsRowDxfId="72"/>
    <tableColumn id="5" xr3:uid="{90C53DBE-DE01-4CBD-89AB-8BEA69F9E214}" name="Rating" dataDxfId="69" totalsRowDxfId="70"/>
    <tableColumn id="6" xr3:uid="{630BC295-BE07-4A5D-84CD-3481157C7764}" name="Product" dataDxfId="67" totalsRowDxfId="68"/>
    <tableColumn id="7" xr3:uid="{F438AABA-03F8-4DBE-A2DF-FC280AE99F37}" name="Quantity" dataDxfId="65" totalsRowDxfId="66"/>
    <tableColumn id="8" xr3:uid="{BBBF0446-E1C0-4670-8A40-7D560DC49FB3}" name="Price Per Unit" totalsRowFunction="max" dataDxfId="63" totalsRow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46E7A5-0E82-4DE4-B014-5756275FE58B}" name="Table134" displayName="Table134" ref="A2:I31" totalsRowCount="1" headerRowDxfId="61" dataDxfId="60">
  <autoFilter ref="A2:I30" xr:uid="{683DA145-A723-457E-812B-65E723E9F8CD}"/>
  <tableColumns count="9">
    <tableColumn id="1" xr3:uid="{E3557137-BC1F-4ABB-B2CA-7D0E20ACAA7D}" name="Date" totalsRowLabel="Total" dataDxfId="58" totalsRowDxfId="59"/>
    <tableColumn id="2" xr3:uid="{01B1FA8C-A9CE-4351-871F-866166D38A61}" name="ID" dataDxfId="56" totalsRowDxfId="57"/>
    <tableColumn id="3" xr3:uid="{FC0C5982-3031-417A-91B6-2499D37DAC99}" name="Name" dataDxfId="54" totalsRowDxfId="55"/>
    <tableColumn id="4" xr3:uid="{FB63233C-B3CD-4EE7-A61A-9C1F2FA41396}" name="Region" dataDxfId="52" totalsRowDxfId="53"/>
    <tableColumn id="5" xr3:uid="{6390FFA4-2CCC-4D74-87BC-781CFBC61821}" name="Rating" dataDxfId="50" totalsRowDxfId="51"/>
    <tableColumn id="6" xr3:uid="{1002335C-C6BC-4757-AD1C-D69CF37D0BF9}" name="Product" dataDxfId="48" totalsRowDxfId="49"/>
    <tableColumn id="7" xr3:uid="{DED88F5D-5927-442D-B92B-78B9617AEC8E}" name="Quantity" dataDxfId="46" totalsRowDxfId="47"/>
    <tableColumn id="8" xr3:uid="{48062C4E-095B-4246-8691-576922D43763}" name="Price Per Unit" totalsRowFunction="max" dataDxfId="44" totalsRowDxfId="45"/>
    <tableColumn id="9" xr3:uid="{A0B2C8F9-B62F-470D-95E7-445F62EFDE89}" name="Sales" totalsRowFunction="sum" dataDxfId="42" totalsRowDxfId="43">
      <calculatedColumnFormula>IFERROR( Table134[[#This Row],[Quantity]]*Table134[[#This Row],[Price Per Unit]], 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78ACEF-0034-4C76-BC08-522BC807026B}" name="Table1345" displayName="Table1345" ref="A2:I31" totalsRowCount="1" headerRowDxfId="40" dataDxfId="39">
  <autoFilter ref="A2:I30" xr:uid="{683DA145-A723-457E-812B-65E723E9F8CD}"/>
  <tableColumns count="9">
    <tableColumn id="1" xr3:uid="{4EE4F555-68A0-412F-9208-F5F87F04B619}" name="Date" totalsRowLabel="Total" dataDxfId="37" totalsRowDxfId="38"/>
    <tableColumn id="2" xr3:uid="{DC93704D-60A7-4CE8-BBEF-A6837F28930E}" name="ID" dataDxfId="35" totalsRowDxfId="36"/>
    <tableColumn id="3" xr3:uid="{6473E714-0516-4F7F-95E0-9E5CE02ADC3B}" name="Name" dataDxfId="33" totalsRowDxfId="34"/>
    <tableColumn id="4" xr3:uid="{BE31A188-0E7C-4D3B-8371-072C3D86BF2D}" name="Region" dataDxfId="31" totalsRowDxfId="32"/>
    <tableColumn id="5" xr3:uid="{6C2FFAD1-E2D8-484E-94F2-760E17A9CD45}" name="Rating" dataDxfId="29" totalsRowDxfId="30"/>
    <tableColumn id="6" xr3:uid="{2B69B1E8-D8CE-44BD-917D-5EE33F11F873}" name="Product" dataDxfId="27" totalsRowDxfId="28"/>
    <tableColumn id="7" xr3:uid="{1EA5FAAB-313E-46FC-BF7B-AC74D3BCA5F0}" name="Quantity" dataDxfId="25" totalsRowDxfId="26"/>
    <tableColumn id="8" xr3:uid="{A38E3D75-87BD-4B62-A5B7-847826AC7465}" name="Price Per Unit" totalsRowFunction="max" dataDxfId="23" totalsRowDxfId="24"/>
    <tableColumn id="9" xr3:uid="{2B2ED7A8-8CC1-4A34-8B3B-30401267EB73}" name="Sales" totalsRowFunction="sum" dataDxfId="21" totalsRowDxfId="22">
      <calculatedColumnFormula>IFERROR( Table1345[[#This Row],[Quantity]]*Table1345[[#This Row],[Price Per Unit]], 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41D2B2-020E-4C92-B2FB-BE08D612B21D}" name="Table13456" displayName="Table13456" ref="A2:I31" totalsRowCount="1" headerRowDxfId="19" dataDxfId="18">
  <autoFilter ref="A2:I30" xr:uid="{683DA145-A723-457E-812B-65E723E9F8CD}"/>
  <tableColumns count="9">
    <tableColumn id="1" xr3:uid="{E91001D3-E6AE-449F-BF3C-A5A69FFFC92B}" name="Date" totalsRowLabel="Total" dataDxfId="16" totalsRowDxfId="17"/>
    <tableColumn id="2" xr3:uid="{866719AB-7435-4785-AEA7-84C494E2B56B}" name="ID" dataDxfId="14" totalsRowDxfId="15"/>
    <tableColumn id="3" xr3:uid="{575A0FAC-BB6B-4BC8-B037-DEFC18B16961}" name="Name" dataDxfId="12" totalsRowDxfId="13"/>
    <tableColumn id="4" xr3:uid="{BDD26564-6751-4862-B6AB-60CBB9DF3778}" name="Region" dataDxfId="10" totalsRowDxfId="11"/>
    <tableColumn id="5" xr3:uid="{0B2AAE18-425A-48DF-A485-D935C0A207CC}" name="Rating" dataDxfId="8" totalsRowDxfId="9"/>
    <tableColumn id="6" xr3:uid="{C0351C81-A9A9-4A9A-8782-631681CB104E}" name="Product" dataDxfId="6" totalsRowDxfId="7"/>
    <tableColumn id="7" xr3:uid="{F3E18428-543D-4DC6-AC67-C49C626E43EC}" name="Quantity" dataDxfId="4" totalsRowDxfId="5"/>
    <tableColumn id="8" xr3:uid="{7E04434A-F770-4052-9A89-08A6C409913D}" name="Price Per Unit" totalsRowFunction="max" dataDxfId="2" totalsRowDxfId="3"/>
    <tableColumn id="9" xr3:uid="{E09B3537-518E-4642-A78D-917EA0B588AD}" name="Sales" totalsRowFunction="sum" dataDxfId="0" totalsRowDxfId="1">
      <calculatedColumnFormula>IFERROR( Table13456[[#This Row],[Quantity]]*Table13456[[#This Row],[Price Per Unit]], 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13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30"/>
  <sheetViews>
    <sheetView showGridLines="0" showRowColHeaders="0" tabSelected="1" workbookViewId="0">
      <selection activeCell="G12" sqref="G12"/>
    </sheetView>
  </sheetViews>
  <sheetFormatPr defaultColWidth="0" defaultRowHeight="15" zeroHeight="1"/>
  <cols>
    <col min="1" max="1" width="4.85546875" customWidth="1"/>
    <col min="2" max="17" width="9.140625" customWidth="1"/>
    <col min="18" max="16384" width="9.140625" hidden="1"/>
  </cols>
  <sheetData>
    <row r="1" spans="1:17" ht="52.5" customHeight="1">
      <c r="A1" s="6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/>
    <row r="3" spans="1:17" ht="18.75">
      <c r="B3" s="4" t="s">
        <v>1</v>
      </c>
    </row>
    <row r="4" spans="1:17" ht="18.75">
      <c r="B4" s="5" t="s">
        <v>2</v>
      </c>
    </row>
    <row r="5" spans="1:17" ht="18.75">
      <c r="B5" s="5" t="s">
        <v>3</v>
      </c>
    </row>
    <row r="6" spans="1:17" ht="18.75">
      <c r="B6" s="5" t="s">
        <v>4</v>
      </c>
    </row>
    <row r="7" spans="1:17" ht="18.75">
      <c r="B7" s="5"/>
    </row>
    <row r="8" spans="1:17" ht="18.75">
      <c r="B8" s="5" t="s">
        <v>5</v>
      </c>
    </row>
    <row r="9" spans="1:17"/>
    <row r="10" spans="1:17" ht="18.75">
      <c r="B10" s="5" t="s">
        <v>6</v>
      </c>
    </row>
    <row r="11" spans="1:17" ht="18.75">
      <c r="B11" s="5" t="s">
        <v>7</v>
      </c>
    </row>
    <row r="30" spans="2:2" hidden="1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9445-17DE-4A17-9A0C-1D9F0D234EEC}">
  <dimension ref="A1:P33"/>
  <sheetViews>
    <sheetView workbookViewId="0">
      <selection activeCell="F10" sqref="F10"/>
    </sheetView>
  </sheetViews>
  <sheetFormatPr defaultRowHeight="15"/>
  <cols>
    <col min="1" max="1" width="24.85546875" bestFit="1" customWidth="1"/>
    <col min="2" max="2" width="3" bestFit="1" customWidth="1"/>
    <col min="3" max="3" width="17.5703125" bestFit="1" customWidth="1"/>
    <col min="4" max="4" width="7.140625" bestFit="1" customWidth="1"/>
    <col min="5" max="5" width="8.5703125" bestFit="1" customWidth="1"/>
    <col min="6" max="6" width="23.42578125" bestFit="1" customWidth="1"/>
    <col min="7" max="7" width="8.7109375" bestFit="1" customWidth="1"/>
    <col min="8" max="8" width="13.28515625" bestFit="1" customWidth="1"/>
  </cols>
  <sheetData>
    <row r="1" spans="1:16" s="7" customFormat="1" ht="48.75" customHeight="1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</row>
    <row r="3" spans="1:16" ht="9.9499999999999993" customHeight="1">
      <c r="A3" s="9">
        <v>44227</v>
      </c>
      <c r="B3" s="10">
        <v>1</v>
      </c>
      <c r="C3" s="10" t="s">
        <v>18</v>
      </c>
      <c r="D3" s="10" t="s">
        <v>19</v>
      </c>
      <c r="E3" s="10" t="s">
        <v>20</v>
      </c>
      <c r="F3" s="10" t="s">
        <v>21</v>
      </c>
      <c r="G3" s="10">
        <v>10</v>
      </c>
      <c r="H3" s="11">
        <v>20</v>
      </c>
    </row>
    <row r="4" spans="1:16" ht="9.9499999999999993" customHeight="1">
      <c r="A4" s="9">
        <v>44255</v>
      </c>
      <c r="B4" s="10">
        <v>2</v>
      </c>
      <c r="C4" s="10" t="s">
        <v>22</v>
      </c>
      <c r="D4" s="10" t="s">
        <v>23</v>
      </c>
      <c r="E4" s="10" t="s">
        <v>24</v>
      </c>
      <c r="F4" s="10" t="s">
        <v>25</v>
      </c>
      <c r="G4" s="10">
        <v>15</v>
      </c>
      <c r="H4" s="11">
        <v>10</v>
      </c>
    </row>
    <row r="5" spans="1:16" ht="9.9499999999999993" customHeight="1">
      <c r="A5" s="9">
        <v>44286</v>
      </c>
      <c r="B5" s="10">
        <v>3</v>
      </c>
      <c r="C5" s="10" t="s">
        <v>26</v>
      </c>
      <c r="D5" s="10" t="s">
        <v>27</v>
      </c>
      <c r="E5" s="10" t="s">
        <v>28</v>
      </c>
      <c r="F5" s="10" t="s">
        <v>29</v>
      </c>
      <c r="G5" s="10">
        <v>0</v>
      </c>
      <c r="H5" s="10" t="s">
        <v>30</v>
      </c>
    </row>
    <row r="6" spans="1:16" ht="9.9499999999999993" customHeight="1">
      <c r="A6" s="9">
        <v>44316</v>
      </c>
      <c r="B6" s="10">
        <v>4</v>
      </c>
      <c r="C6" s="10" t="s">
        <v>31</v>
      </c>
      <c r="D6" s="10" t="s">
        <v>32</v>
      </c>
      <c r="E6" s="10" t="s">
        <v>33</v>
      </c>
      <c r="F6" s="10" t="s">
        <v>34</v>
      </c>
      <c r="G6" s="10">
        <v>25</v>
      </c>
      <c r="H6" s="11">
        <v>10</v>
      </c>
    </row>
    <row r="7" spans="1:16">
      <c r="A7" s="9">
        <v>44347</v>
      </c>
      <c r="B7" s="10">
        <v>5</v>
      </c>
      <c r="C7" s="10" t="s">
        <v>35</v>
      </c>
      <c r="D7" s="10" t="s">
        <v>23</v>
      </c>
      <c r="E7" s="10" t="s">
        <v>20</v>
      </c>
      <c r="F7" s="10" t="s">
        <v>36</v>
      </c>
      <c r="G7" s="10">
        <v>30</v>
      </c>
      <c r="H7" s="11">
        <v>16.670000000000002</v>
      </c>
    </row>
    <row r="8" spans="1:16">
      <c r="A8" s="9">
        <v>44377</v>
      </c>
      <c r="B8" s="10">
        <v>6</v>
      </c>
      <c r="C8" s="10" t="s">
        <v>37</v>
      </c>
      <c r="D8" s="10"/>
      <c r="E8" s="10" t="s">
        <v>24</v>
      </c>
      <c r="F8" s="10" t="s">
        <v>38</v>
      </c>
      <c r="G8" s="10">
        <v>0</v>
      </c>
      <c r="H8" s="10" t="s">
        <v>30</v>
      </c>
    </row>
    <row r="9" spans="1:16">
      <c r="A9" s="9">
        <v>44408</v>
      </c>
      <c r="B9" s="10">
        <v>7</v>
      </c>
      <c r="C9" s="10" t="s">
        <v>39</v>
      </c>
      <c r="D9" s="10" t="s">
        <v>27</v>
      </c>
      <c r="E9" s="10" t="s">
        <v>28</v>
      </c>
      <c r="F9" s="10" t="s">
        <v>40</v>
      </c>
      <c r="G9" s="10">
        <v>35</v>
      </c>
      <c r="H9" s="11">
        <v>10</v>
      </c>
    </row>
    <row r="10" spans="1:16">
      <c r="A10" s="9">
        <v>44439</v>
      </c>
      <c r="B10" s="10">
        <v>8</v>
      </c>
      <c r="C10" s="10" t="s">
        <v>41</v>
      </c>
      <c r="D10" s="10" t="s">
        <v>32</v>
      </c>
      <c r="E10" s="10" t="s">
        <v>33</v>
      </c>
      <c r="F10" s="10" t="s">
        <v>42</v>
      </c>
      <c r="G10" s="10">
        <v>40</v>
      </c>
      <c r="H10" s="11">
        <v>15</v>
      </c>
    </row>
    <row r="11" spans="1:16">
      <c r="A11" s="9">
        <v>44469</v>
      </c>
      <c r="B11" s="10">
        <v>9</v>
      </c>
      <c r="C11" s="10" t="s">
        <v>43</v>
      </c>
      <c r="D11" s="10" t="s">
        <v>23</v>
      </c>
      <c r="E11" s="10" t="s">
        <v>20</v>
      </c>
      <c r="F11" s="10" t="s">
        <v>44</v>
      </c>
      <c r="G11" s="10">
        <v>45</v>
      </c>
      <c r="H11" s="11">
        <v>12.22</v>
      </c>
    </row>
    <row r="12" spans="1:16" ht="9.9499999999999993" customHeight="1">
      <c r="A12" s="9">
        <v>44500</v>
      </c>
      <c r="B12" s="10">
        <v>10</v>
      </c>
      <c r="C12" s="10" t="s">
        <v>45</v>
      </c>
      <c r="D12" s="10" t="s">
        <v>19</v>
      </c>
      <c r="E12" s="10" t="s">
        <v>24</v>
      </c>
      <c r="F12" s="10" t="s">
        <v>46</v>
      </c>
      <c r="G12" s="10">
        <v>50</v>
      </c>
      <c r="H12" s="11">
        <v>14</v>
      </c>
    </row>
    <row r="13" spans="1:16" ht="9.9499999999999993" customHeight="1">
      <c r="A13" s="9">
        <v>44530</v>
      </c>
      <c r="B13" s="10">
        <v>11</v>
      </c>
      <c r="C13" s="10" t="s">
        <v>47</v>
      </c>
      <c r="D13" s="10" t="s">
        <v>27</v>
      </c>
      <c r="E13" s="10" t="s">
        <v>28</v>
      </c>
      <c r="F13" s="10" t="s">
        <v>48</v>
      </c>
      <c r="G13" s="10">
        <v>5</v>
      </c>
      <c r="H13" s="11">
        <v>160</v>
      </c>
    </row>
    <row r="14" spans="1:16" ht="9.9499999999999993" customHeight="1">
      <c r="A14" s="9">
        <v>44561</v>
      </c>
      <c r="B14" s="10">
        <v>12</v>
      </c>
      <c r="C14" s="10" t="s">
        <v>49</v>
      </c>
      <c r="D14" s="10" t="s">
        <v>32</v>
      </c>
      <c r="E14" s="10" t="s">
        <v>33</v>
      </c>
      <c r="F14" s="10" t="s">
        <v>50</v>
      </c>
      <c r="G14" s="10">
        <v>20</v>
      </c>
      <c r="H14" s="11">
        <v>45</v>
      </c>
    </row>
    <row r="15" spans="1:16" ht="20.100000000000001" customHeight="1">
      <c r="A15" s="9">
        <v>44592</v>
      </c>
      <c r="B15" s="10">
        <v>13</v>
      </c>
      <c r="C15" s="10" t="s">
        <v>51</v>
      </c>
      <c r="D15" s="10" t="s">
        <v>23</v>
      </c>
      <c r="E15" s="10" t="s">
        <v>20</v>
      </c>
      <c r="F15" s="10" t="s">
        <v>52</v>
      </c>
      <c r="G15" s="10">
        <v>0</v>
      </c>
      <c r="H15" s="10" t="s">
        <v>30</v>
      </c>
    </row>
    <row r="16" spans="1:16" ht="20.100000000000001" customHeight="1">
      <c r="A16" s="9">
        <v>44620</v>
      </c>
      <c r="B16" s="10">
        <v>14</v>
      </c>
      <c r="C16" s="10" t="s">
        <v>53</v>
      </c>
      <c r="D16" s="10"/>
      <c r="E16" s="10" t="s">
        <v>24</v>
      </c>
      <c r="F16" s="10" t="s">
        <v>54</v>
      </c>
      <c r="G16" s="10">
        <v>30</v>
      </c>
      <c r="H16" s="11">
        <v>36.67</v>
      </c>
    </row>
    <row r="17" spans="1:8" ht="20.100000000000001" customHeight="1">
      <c r="A17" s="9">
        <v>44316</v>
      </c>
      <c r="B17" s="10">
        <v>4</v>
      </c>
      <c r="C17" s="10" t="s">
        <v>31</v>
      </c>
      <c r="D17" s="10" t="s">
        <v>32</v>
      </c>
      <c r="E17" s="10" t="s">
        <v>33</v>
      </c>
      <c r="F17" s="10" t="s">
        <v>34</v>
      </c>
      <c r="G17" s="10">
        <v>25</v>
      </c>
      <c r="H17" s="11">
        <v>10</v>
      </c>
    </row>
    <row r="18" spans="1:8" ht="20.100000000000001" customHeight="1">
      <c r="A18" s="9">
        <v>44347</v>
      </c>
      <c r="B18" s="10">
        <v>5</v>
      </c>
      <c r="C18" s="10" t="s">
        <v>35</v>
      </c>
      <c r="D18" s="10" t="s">
        <v>23</v>
      </c>
      <c r="E18" s="10" t="s">
        <v>20</v>
      </c>
      <c r="F18" s="10" t="s">
        <v>36</v>
      </c>
      <c r="G18" s="10">
        <v>30</v>
      </c>
      <c r="H18" s="11">
        <v>16.670000000000002</v>
      </c>
    </row>
    <row r="19" spans="1:8" ht="20.100000000000001" customHeight="1">
      <c r="A19" s="9">
        <v>44377</v>
      </c>
      <c r="B19" s="10">
        <v>6</v>
      </c>
      <c r="C19" s="10" t="s">
        <v>37</v>
      </c>
      <c r="D19" s="10"/>
      <c r="E19" s="10" t="s">
        <v>24</v>
      </c>
      <c r="F19" s="10" t="s">
        <v>38</v>
      </c>
      <c r="G19" s="10">
        <v>0</v>
      </c>
      <c r="H19" s="10" t="s">
        <v>30</v>
      </c>
    </row>
    <row r="20" spans="1:8" ht="20.100000000000001" customHeight="1">
      <c r="A20" s="9">
        <v>44651</v>
      </c>
      <c r="B20" s="10">
        <v>15</v>
      </c>
      <c r="C20" s="10" t="s">
        <v>55</v>
      </c>
      <c r="D20" s="10" t="s">
        <v>27</v>
      </c>
      <c r="E20" s="10" t="s">
        <v>28</v>
      </c>
      <c r="F20" s="10" t="s">
        <v>56</v>
      </c>
      <c r="G20" s="10">
        <v>35</v>
      </c>
      <c r="H20" s="11">
        <v>34.29</v>
      </c>
    </row>
    <row r="21" spans="1:8" ht="20.100000000000001" customHeight="1">
      <c r="A21" s="9">
        <v>44681</v>
      </c>
      <c r="B21" s="10">
        <v>16</v>
      </c>
      <c r="C21" s="10" t="s">
        <v>57</v>
      </c>
      <c r="D21" s="10"/>
      <c r="E21" s="10" t="s">
        <v>33</v>
      </c>
      <c r="F21" s="10" t="s">
        <v>58</v>
      </c>
      <c r="G21" s="10">
        <v>0</v>
      </c>
      <c r="H21" s="10" t="s">
        <v>30</v>
      </c>
    </row>
    <row r="22" spans="1:8" ht="20.100000000000001" customHeight="1">
      <c r="A22" s="9">
        <v>44712</v>
      </c>
      <c r="B22" s="10">
        <v>17</v>
      </c>
      <c r="C22" s="10" t="s">
        <v>59</v>
      </c>
      <c r="D22" s="10" t="s">
        <v>23</v>
      </c>
      <c r="E22" s="10" t="s">
        <v>20</v>
      </c>
      <c r="F22" s="10" t="s">
        <v>60</v>
      </c>
      <c r="G22" s="10">
        <v>40</v>
      </c>
      <c r="H22" s="11">
        <v>35</v>
      </c>
    </row>
    <row r="23" spans="1:8" ht="20.100000000000001" customHeight="1">
      <c r="A23" s="9">
        <v>44742</v>
      </c>
      <c r="B23" s="10">
        <v>18</v>
      </c>
      <c r="C23" s="10" t="s">
        <v>61</v>
      </c>
      <c r="D23" s="10" t="s">
        <v>19</v>
      </c>
      <c r="E23" s="10" t="s">
        <v>24</v>
      </c>
      <c r="F23" s="10" t="s">
        <v>62</v>
      </c>
      <c r="G23" s="10">
        <v>45</v>
      </c>
      <c r="H23" s="11">
        <v>33.33</v>
      </c>
    </row>
    <row r="24" spans="1:8" ht="20.100000000000001" customHeight="1">
      <c r="A24" s="9">
        <v>44773</v>
      </c>
      <c r="B24" s="10">
        <v>19</v>
      </c>
      <c r="C24" s="10" t="s">
        <v>63</v>
      </c>
      <c r="D24" s="10" t="s">
        <v>27</v>
      </c>
      <c r="E24" s="10" t="s">
        <v>28</v>
      </c>
      <c r="F24" s="10" t="s">
        <v>64</v>
      </c>
      <c r="G24" s="10">
        <v>50</v>
      </c>
      <c r="H24" s="11">
        <v>32</v>
      </c>
    </row>
    <row r="25" spans="1:8" ht="20.100000000000001" customHeight="1">
      <c r="A25" s="9">
        <v>44804</v>
      </c>
      <c r="B25" s="10">
        <v>20</v>
      </c>
      <c r="C25" s="10" t="s">
        <v>65</v>
      </c>
      <c r="D25" s="10" t="s">
        <v>32</v>
      </c>
      <c r="E25" s="10" t="s">
        <v>33</v>
      </c>
      <c r="F25" s="10" t="s">
        <v>66</v>
      </c>
      <c r="G25" s="10">
        <v>55</v>
      </c>
      <c r="H25" s="11">
        <v>30.91</v>
      </c>
    </row>
    <row r="26" spans="1:8" ht="20.100000000000001" customHeight="1">
      <c r="A26" s="9">
        <v>44834</v>
      </c>
      <c r="B26" s="10">
        <v>21</v>
      </c>
      <c r="C26" s="10" t="s">
        <v>67</v>
      </c>
      <c r="D26" s="10" t="s">
        <v>23</v>
      </c>
      <c r="E26" s="10" t="s">
        <v>20</v>
      </c>
      <c r="F26" s="10" t="s">
        <v>68</v>
      </c>
      <c r="G26" s="10">
        <v>60</v>
      </c>
      <c r="H26" s="11">
        <v>30</v>
      </c>
    </row>
    <row r="27" spans="1:8" ht="20.100000000000001" customHeight="1">
      <c r="A27" s="9">
        <v>44865</v>
      </c>
      <c r="B27" s="10">
        <v>22</v>
      </c>
      <c r="C27" s="10" t="s">
        <v>69</v>
      </c>
      <c r="D27" s="10" t="s">
        <v>19</v>
      </c>
      <c r="E27" s="10" t="s">
        <v>24</v>
      </c>
      <c r="F27" s="10" t="s">
        <v>70</v>
      </c>
      <c r="G27" s="10">
        <v>0</v>
      </c>
      <c r="H27" s="10" t="s">
        <v>30</v>
      </c>
    </row>
    <row r="28" spans="1:8" ht="20.100000000000001" customHeight="1">
      <c r="A28" s="9">
        <v>44895</v>
      </c>
      <c r="B28" s="10">
        <v>23</v>
      </c>
      <c r="C28" s="10" t="s">
        <v>71</v>
      </c>
      <c r="D28" s="10" t="s">
        <v>27</v>
      </c>
      <c r="E28" s="10" t="s">
        <v>28</v>
      </c>
      <c r="F28" s="10" t="s">
        <v>72</v>
      </c>
      <c r="G28" s="10">
        <v>65</v>
      </c>
      <c r="H28" s="11">
        <v>30.77</v>
      </c>
    </row>
    <row r="29" spans="1:8" ht="20.100000000000001" customHeight="1">
      <c r="A29" s="9">
        <v>44926</v>
      </c>
      <c r="B29" s="10">
        <v>24</v>
      </c>
      <c r="C29" s="10" t="s">
        <v>73</v>
      </c>
      <c r="D29" s="10" t="s">
        <v>32</v>
      </c>
      <c r="E29" s="10" t="s">
        <v>33</v>
      </c>
      <c r="F29" s="10" t="s">
        <v>74</v>
      </c>
      <c r="G29" s="10">
        <v>70</v>
      </c>
      <c r="H29" s="11">
        <v>30</v>
      </c>
    </row>
    <row r="30" spans="1:8" ht="20.100000000000001" customHeight="1">
      <c r="A30" s="9">
        <v>44957</v>
      </c>
      <c r="B30" s="10">
        <v>25</v>
      </c>
      <c r="C30" s="10" t="s">
        <v>75</v>
      </c>
      <c r="D30" s="10" t="s">
        <v>76</v>
      </c>
      <c r="E30" s="10" t="s">
        <v>77</v>
      </c>
      <c r="F30" s="10" t="s">
        <v>78</v>
      </c>
      <c r="G30" s="10">
        <v>75</v>
      </c>
      <c r="H30" s="11">
        <v>29.33</v>
      </c>
    </row>
    <row r="31" spans="1:8" ht="20.100000000000001" customHeight="1">
      <c r="A31" s="9">
        <v>44985</v>
      </c>
      <c r="B31" s="10">
        <v>26</v>
      </c>
      <c r="C31" s="10" t="s">
        <v>79</v>
      </c>
      <c r="D31" s="10" t="s">
        <v>76</v>
      </c>
      <c r="E31" s="10" t="s">
        <v>80</v>
      </c>
      <c r="F31" s="10" t="s">
        <v>81</v>
      </c>
      <c r="G31" s="10">
        <v>80</v>
      </c>
      <c r="H31" s="11">
        <v>28.75</v>
      </c>
    </row>
    <row r="32" spans="1:8" ht="20.100000000000001" customHeight="1">
      <c r="A32" s="9">
        <v>45016</v>
      </c>
      <c r="B32" s="10">
        <v>27</v>
      </c>
      <c r="C32" s="10" t="s">
        <v>51</v>
      </c>
      <c r="D32" s="10" t="s">
        <v>23</v>
      </c>
      <c r="E32" s="10" t="s">
        <v>82</v>
      </c>
      <c r="F32" s="10" t="s">
        <v>83</v>
      </c>
      <c r="G32" s="10">
        <v>0</v>
      </c>
      <c r="H32" s="10" t="s">
        <v>30</v>
      </c>
    </row>
    <row r="33" spans="1:8" ht="20.100000000000001" customHeight="1">
      <c r="A33" s="9">
        <v>45046</v>
      </c>
      <c r="B33" s="10">
        <v>28</v>
      </c>
      <c r="C33" s="10" t="s">
        <v>49</v>
      </c>
      <c r="D33" s="10" t="s">
        <v>32</v>
      </c>
      <c r="E33" s="10" t="s">
        <v>84</v>
      </c>
      <c r="F33" s="10" t="s">
        <v>85</v>
      </c>
      <c r="G33" s="10">
        <v>85</v>
      </c>
      <c r="H33" s="11">
        <v>29.41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5734-489B-46A6-A544-8AA604F694C5}">
  <dimension ref="A1:P33"/>
  <sheetViews>
    <sheetView workbookViewId="0">
      <selection activeCell="H5" sqref="H5"/>
    </sheetView>
  </sheetViews>
  <sheetFormatPr defaultRowHeight="15"/>
  <cols>
    <col min="1" max="1" width="15" customWidth="1"/>
    <col min="2" max="2" width="3" bestFit="1" customWidth="1"/>
    <col min="3" max="3" width="17.5703125" bestFit="1" customWidth="1"/>
    <col min="4" max="4" width="7.140625" bestFit="1" customWidth="1"/>
    <col min="5" max="5" width="8.5703125" bestFit="1" customWidth="1"/>
    <col min="6" max="6" width="23.42578125" bestFit="1" customWidth="1"/>
    <col min="7" max="7" width="8.7109375" bestFit="1" customWidth="1"/>
    <col min="8" max="8" width="13.28515625" bestFit="1" customWidth="1"/>
  </cols>
  <sheetData>
    <row r="1" spans="1:16" s="7" customFormat="1" ht="45.75" customHeight="1">
      <c r="A1" s="6" t="s">
        <v>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</row>
    <row r="3" spans="1:16">
      <c r="A3" s="9">
        <v>44227</v>
      </c>
      <c r="B3" s="10">
        <v>1</v>
      </c>
      <c r="C3" s="10" t="s">
        <v>18</v>
      </c>
      <c r="D3" s="10" t="s">
        <v>19</v>
      </c>
      <c r="E3" s="10" t="s">
        <v>20</v>
      </c>
      <c r="F3" s="10" t="s">
        <v>21</v>
      </c>
      <c r="G3" s="10">
        <v>10</v>
      </c>
      <c r="H3" s="11">
        <v>20</v>
      </c>
    </row>
    <row r="4" spans="1:16">
      <c r="A4" s="9">
        <v>44255</v>
      </c>
      <c r="B4" s="10">
        <v>2</v>
      </c>
      <c r="C4" s="10" t="s">
        <v>22</v>
      </c>
      <c r="D4" s="10" t="s">
        <v>23</v>
      </c>
      <c r="E4" s="10" t="s">
        <v>24</v>
      </c>
      <c r="F4" s="10" t="s">
        <v>25</v>
      </c>
      <c r="G4" s="10">
        <v>15</v>
      </c>
      <c r="H4" s="11">
        <v>10</v>
      </c>
    </row>
    <row r="5" spans="1:16">
      <c r="A5" s="9">
        <v>44286</v>
      </c>
      <c r="B5" s="10">
        <v>3</v>
      </c>
      <c r="C5" s="10" t="s">
        <v>26</v>
      </c>
      <c r="D5" s="10" t="s">
        <v>27</v>
      </c>
      <c r="E5" s="10" t="s">
        <v>28</v>
      </c>
      <c r="F5" s="10" t="s">
        <v>29</v>
      </c>
      <c r="G5" s="10">
        <v>0</v>
      </c>
      <c r="H5" s="10" t="s">
        <v>30</v>
      </c>
    </row>
    <row r="6" spans="1:16">
      <c r="A6" s="9">
        <v>44316</v>
      </c>
      <c r="B6" s="10">
        <v>4</v>
      </c>
      <c r="C6" s="10" t="s">
        <v>31</v>
      </c>
      <c r="D6" s="10" t="s">
        <v>32</v>
      </c>
      <c r="E6" s="10" t="s">
        <v>33</v>
      </c>
      <c r="F6" s="10" t="s">
        <v>34</v>
      </c>
      <c r="G6" s="10">
        <v>25</v>
      </c>
      <c r="H6" s="11">
        <v>10</v>
      </c>
    </row>
    <row r="7" spans="1:16">
      <c r="A7" s="9">
        <v>44347</v>
      </c>
      <c r="B7" s="10">
        <v>5</v>
      </c>
      <c r="C7" s="10" t="s">
        <v>35</v>
      </c>
      <c r="D7" s="10" t="s">
        <v>23</v>
      </c>
      <c r="E7" s="10" t="s">
        <v>20</v>
      </c>
      <c r="F7" s="10" t="s">
        <v>36</v>
      </c>
      <c r="G7" s="10">
        <v>30</v>
      </c>
      <c r="H7" s="11">
        <v>16.670000000000002</v>
      </c>
    </row>
    <row r="8" spans="1:16">
      <c r="A8" s="9">
        <v>44377</v>
      </c>
      <c r="B8" s="10">
        <v>6</v>
      </c>
      <c r="C8" s="10" t="s">
        <v>37</v>
      </c>
      <c r="D8" s="10"/>
      <c r="E8" s="10" t="s">
        <v>24</v>
      </c>
      <c r="F8" s="10" t="s">
        <v>38</v>
      </c>
      <c r="G8" s="10">
        <v>0</v>
      </c>
      <c r="H8" s="10" t="s">
        <v>30</v>
      </c>
    </row>
    <row r="9" spans="1:16">
      <c r="A9" s="9">
        <v>44408</v>
      </c>
      <c r="B9" s="10">
        <v>7</v>
      </c>
      <c r="C9" s="10" t="s">
        <v>39</v>
      </c>
      <c r="D9" s="10" t="s">
        <v>27</v>
      </c>
      <c r="E9" s="10" t="s">
        <v>28</v>
      </c>
      <c r="F9" s="10" t="s">
        <v>40</v>
      </c>
      <c r="G9" s="10">
        <v>35</v>
      </c>
      <c r="H9" s="11">
        <v>10</v>
      </c>
    </row>
    <row r="10" spans="1:16">
      <c r="A10" s="9">
        <v>44439</v>
      </c>
      <c r="B10" s="10">
        <v>8</v>
      </c>
      <c r="C10" s="10" t="s">
        <v>41</v>
      </c>
      <c r="D10" s="10" t="s">
        <v>32</v>
      </c>
      <c r="E10" s="10" t="s">
        <v>33</v>
      </c>
      <c r="F10" s="10" t="s">
        <v>42</v>
      </c>
      <c r="G10" s="10">
        <v>40</v>
      </c>
      <c r="H10" s="11">
        <v>15</v>
      </c>
    </row>
    <row r="11" spans="1:16">
      <c r="A11" s="9">
        <v>44469</v>
      </c>
      <c r="B11" s="10">
        <v>9</v>
      </c>
      <c r="C11" s="10" t="s">
        <v>43</v>
      </c>
      <c r="D11" s="10" t="s">
        <v>23</v>
      </c>
      <c r="E11" s="10" t="s">
        <v>20</v>
      </c>
      <c r="F11" s="10" t="s">
        <v>44</v>
      </c>
      <c r="G11" s="10">
        <v>45</v>
      </c>
      <c r="H11" s="11">
        <v>12.22</v>
      </c>
    </row>
    <row r="12" spans="1:16">
      <c r="A12" s="9">
        <v>44500</v>
      </c>
      <c r="B12" s="10">
        <v>10</v>
      </c>
      <c r="C12" s="10" t="s">
        <v>45</v>
      </c>
      <c r="D12" s="10" t="s">
        <v>19</v>
      </c>
      <c r="E12" s="10" t="s">
        <v>24</v>
      </c>
      <c r="F12" s="10" t="s">
        <v>46</v>
      </c>
      <c r="G12" s="10">
        <v>50</v>
      </c>
      <c r="H12" s="11">
        <v>14</v>
      </c>
    </row>
    <row r="13" spans="1:16">
      <c r="A13" s="9">
        <v>44530</v>
      </c>
      <c r="B13" s="10">
        <v>11</v>
      </c>
      <c r="C13" s="10" t="s">
        <v>47</v>
      </c>
      <c r="D13" s="10" t="s">
        <v>27</v>
      </c>
      <c r="E13" s="10" t="s">
        <v>28</v>
      </c>
      <c r="F13" s="10" t="s">
        <v>48</v>
      </c>
      <c r="G13" s="10">
        <v>5</v>
      </c>
      <c r="H13" s="11">
        <v>160</v>
      </c>
    </row>
    <row r="14" spans="1:16">
      <c r="A14" s="9">
        <v>44561</v>
      </c>
      <c r="B14" s="10">
        <v>12</v>
      </c>
      <c r="C14" s="10" t="s">
        <v>49</v>
      </c>
      <c r="D14" s="10" t="s">
        <v>32</v>
      </c>
      <c r="E14" s="10" t="s">
        <v>33</v>
      </c>
      <c r="F14" s="10" t="s">
        <v>50</v>
      </c>
      <c r="G14" s="10">
        <v>20</v>
      </c>
      <c r="H14" s="11">
        <v>45</v>
      </c>
    </row>
    <row r="15" spans="1:16">
      <c r="A15" s="9">
        <v>44592</v>
      </c>
      <c r="B15" s="10">
        <v>13</v>
      </c>
      <c r="C15" s="10" t="s">
        <v>51</v>
      </c>
      <c r="D15" s="10" t="s">
        <v>23</v>
      </c>
      <c r="E15" s="10" t="s">
        <v>20</v>
      </c>
      <c r="F15" s="10" t="s">
        <v>52</v>
      </c>
      <c r="G15" s="10">
        <v>0</v>
      </c>
      <c r="H15" s="10" t="s">
        <v>30</v>
      </c>
    </row>
    <row r="16" spans="1:16">
      <c r="A16" s="9">
        <v>44620</v>
      </c>
      <c r="B16" s="10">
        <v>14</v>
      </c>
      <c r="C16" s="10" t="s">
        <v>53</v>
      </c>
      <c r="D16" s="10"/>
      <c r="E16" s="10" t="s">
        <v>24</v>
      </c>
      <c r="F16" s="10" t="s">
        <v>54</v>
      </c>
      <c r="G16" s="10">
        <v>30</v>
      </c>
      <c r="H16" s="11">
        <v>36.67</v>
      </c>
    </row>
    <row r="17" spans="1:8">
      <c r="A17" s="9">
        <v>44316</v>
      </c>
      <c r="B17" s="10">
        <v>4</v>
      </c>
      <c r="C17" s="10" t="s">
        <v>31</v>
      </c>
      <c r="D17" s="10" t="s">
        <v>32</v>
      </c>
      <c r="E17" s="10" t="s">
        <v>33</v>
      </c>
      <c r="F17" s="10" t="s">
        <v>34</v>
      </c>
      <c r="G17" s="10">
        <v>25</v>
      </c>
      <c r="H17" s="11">
        <v>10</v>
      </c>
    </row>
    <row r="18" spans="1:8">
      <c r="A18" s="9">
        <v>44347</v>
      </c>
      <c r="B18" s="10">
        <v>5</v>
      </c>
      <c r="C18" s="10" t="s">
        <v>35</v>
      </c>
      <c r="D18" s="10" t="s">
        <v>23</v>
      </c>
      <c r="E18" s="10" t="s">
        <v>20</v>
      </c>
      <c r="F18" s="10" t="s">
        <v>36</v>
      </c>
      <c r="G18" s="10">
        <v>30</v>
      </c>
      <c r="H18" s="11">
        <v>16.670000000000002</v>
      </c>
    </row>
    <row r="19" spans="1:8">
      <c r="A19" s="9">
        <v>44377</v>
      </c>
      <c r="B19" s="10">
        <v>6</v>
      </c>
      <c r="C19" s="10" t="s">
        <v>37</v>
      </c>
      <c r="D19" s="10"/>
      <c r="E19" s="10" t="s">
        <v>24</v>
      </c>
      <c r="F19" s="10" t="s">
        <v>38</v>
      </c>
      <c r="G19" s="10">
        <v>0</v>
      </c>
      <c r="H19" s="10" t="s">
        <v>30</v>
      </c>
    </row>
    <row r="20" spans="1:8">
      <c r="A20" s="9">
        <v>44651</v>
      </c>
      <c r="B20" s="10">
        <v>15</v>
      </c>
      <c r="C20" s="10" t="s">
        <v>55</v>
      </c>
      <c r="D20" s="10" t="s">
        <v>27</v>
      </c>
      <c r="E20" s="10" t="s">
        <v>28</v>
      </c>
      <c r="F20" s="10" t="s">
        <v>56</v>
      </c>
      <c r="G20" s="10">
        <v>35</v>
      </c>
      <c r="H20" s="11">
        <v>34.29</v>
      </c>
    </row>
    <row r="21" spans="1:8">
      <c r="A21" s="9">
        <v>44681</v>
      </c>
      <c r="B21" s="10">
        <v>16</v>
      </c>
      <c r="C21" s="10" t="s">
        <v>57</v>
      </c>
      <c r="D21" s="10"/>
      <c r="E21" s="10" t="s">
        <v>33</v>
      </c>
      <c r="F21" s="10" t="s">
        <v>58</v>
      </c>
      <c r="G21" s="10">
        <v>0</v>
      </c>
      <c r="H21" s="10" t="s">
        <v>30</v>
      </c>
    </row>
    <row r="22" spans="1:8">
      <c r="A22" s="9">
        <v>44712</v>
      </c>
      <c r="B22" s="10">
        <v>17</v>
      </c>
      <c r="C22" s="10" t="s">
        <v>59</v>
      </c>
      <c r="D22" s="10" t="s">
        <v>23</v>
      </c>
      <c r="E22" s="10" t="s">
        <v>20</v>
      </c>
      <c r="F22" s="10" t="s">
        <v>60</v>
      </c>
      <c r="G22" s="10">
        <v>40</v>
      </c>
      <c r="H22" s="11">
        <v>35</v>
      </c>
    </row>
    <row r="23" spans="1:8">
      <c r="A23" s="9">
        <v>44742</v>
      </c>
      <c r="B23" s="10">
        <v>18</v>
      </c>
      <c r="C23" s="10" t="s">
        <v>61</v>
      </c>
      <c r="D23" s="10" t="s">
        <v>19</v>
      </c>
      <c r="E23" s="10" t="s">
        <v>24</v>
      </c>
      <c r="F23" s="10" t="s">
        <v>62</v>
      </c>
      <c r="G23" s="10">
        <v>45</v>
      </c>
      <c r="H23" s="11">
        <v>33.33</v>
      </c>
    </row>
    <row r="24" spans="1:8">
      <c r="A24" s="9">
        <v>44773</v>
      </c>
      <c r="B24" s="10">
        <v>19</v>
      </c>
      <c r="C24" s="10" t="s">
        <v>63</v>
      </c>
      <c r="D24" s="10" t="s">
        <v>27</v>
      </c>
      <c r="E24" s="10" t="s">
        <v>28</v>
      </c>
      <c r="F24" s="10" t="s">
        <v>64</v>
      </c>
      <c r="G24" s="10">
        <v>50</v>
      </c>
      <c r="H24" s="11">
        <v>32</v>
      </c>
    </row>
    <row r="25" spans="1:8">
      <c r="A25" s="9">
        <v>44804</v>
      </c>
      <c r="B25" s="10">
        <v>20</v>
      </c>
      <c r="C25" s="10" t="s">
        <v>65</v>
      </c>
      <c r="D25" s="10" t="s">
        <v>32</v>
      </c>
      <c r="E25" s="10" t="s">
        <v>33</v>
      </c>
      <c r="F25" s="10" t="s">
        <v>66</v>
      </c>
      <c r="G25" s="10">
        <v>55</v>
      </c>
      <c r="H25" s="11">
        <v>30.91</v>
      </c>
    </row>
    <row r="26" spans="1:8">
      <c r="A26" s="9">
        <v>44834</v>
      </c>
      <c r="B26" s="10">
        <v>21</v>
      </c>
      <c r="C26" s="10" t="s">
        <v>67</v>
      </c>
      <c r="D26" s="10" t="s">
        <v>23</v>
      </c>
      <c r="E26" s="10" t="s">
        <v>20</v>
      </c>
      <c r="F26" s="10" t="s">
        <v>68</v>
      </c>
      <c r="G26" s="10">
        <v>60</v>
      </c>
      <c r="H26" s="11">
        <v>30</v>
      </c>
    </row>
    <row r="27" spans="1:8">
      <c r="A27" s="9">
        <v>44865</v>
      </c>
      <c r="B27" s="10">
        <v>22</v>
      </c>
      <c r="C27" s="10" t="s">
        <v>69</v>
      </c>
      <c r="D27" s="10" t="s">
        <v>19</v>
      </c>
      <c r="E27" s="10" t="s">
        <v>24</v>
      </c>
      <c r="F27" s="10" t="s">
        <v>70</v>
      </c>
      <c r="G27" s="10">
        <v>0</v>
      </c>
      <c r="H27" s="10" t="s">
        <v>30</v>
      </c>
    </row>
    <row r="28" spans="1:8">
      <c r="A28" s="9">
        <v>44895</v>
      </c>
      <c r="B28" s="10">
        <v>23</v>
      </c>
      <c r="C28" s="10" t="s">
        <v>71</v>
      </c>
      <c r="D28" s="10" t="s">
        <v>27</v>
      </c>
      <c r="E28" s="10" t="s">
        <v>28</v>
      </c>
      <c r="F28" s="10" t="s">
        <v>72</v>
      </c>
      <c r="G28" s="10">
        <v>65</v>
      </c>
      <c r="H28" s="11">
        <v>30.77</v>
      </c>
    </row>
    <row r="29" spans="1:8">
      <c r="A29" s="9">
        <v>44926</v>
      </c>
      <c r="B29" s="10">
        <v>24</v>
      </c>
      <c r="C29" s="10" t="s">
        <v>73</v>
      </c>
      <c r="D29" s="10" t="s">
        <v>32</v>
      </c>
      <c r="E29" s="10" t="s">
        <v>33</v>
      </c>
      <c r="F29" s="10" t="s">
        <v>74</v>
      </c>
      <c r="G29" s="10">
        <v>70</v>
      </c>
      <c r="H29" s="11">
        <v>30</v>
      </c>
    </row>
    <row r="30" spans="1:8">
      <c r="A30" s="9">
        <v>44957</v>
      </c>
      <c r="B30" s="10">
        <v>25</v>
      </c>
      <c r="C30" s="10" t="s">
        <v>75</v>
      </c>
      <c r="D30" s="10" t="s">
        <v>76</v>
      </c>
      <c r="E30" s="10" t="s">
        <v>77</v>
      </c>
      <c r="F30" s="10" t="s">
        <v>78</v>
      </c>
      <c r="G30" s="10">
        <v>75</v>
      </c>
      <c r="H30" s="11">
        <v>29.33</v>
      </c>
    </row>
    <row r="31" spans="1:8">
      <c r="A31" s="9">
        <v>44985</v>
      </c>
      <c r="B31" s="10">
        <v>26</v>
      </c>
      <c r="C31" s="10" t="s">
        <v>79</v>
      </c>
      <c r="D31" s="10" t="s">
        <v>76</v>
      </c>
      <c r="E31" s="10" t="s">
        <v>80</v>
      </c>
      <c r="F31" s="10" t="s">
        <v>81</v>
      </c>
      <c r="G31" s="10">
        <v>80</v>
      </c>
      <c r="H31" s="11">
        <v>28.75</v>
      </c>
    </row>
    <row r="32" spans="1:8">
      <c r="A32" s="9">
        <v>45016</v>
      </c>
      <c r="B32" s="10">
        <v>27</v>
      </c>
      <c r="C32" s="10" t="s">
        <v>51</v>
      </c>
      <c r="D32" s="10" t="s">
        <v>23</v>
      </c>
      <c r="E32" s="10" t="s">
        <v>82</v>
      </c>
      <c r="F32" s="10" t="s">
        <v>83</v>
      </c>
      <c r="G32" s="10">
        <v>0</v>
      </c>
      <c r="H32" s="10" t="s">
        <v>30</v>
      </c>
    </row>
    <row r="33" spans="1:8">
      <c r="A33" s="9">
        <v>45046</v>
      </c>
      <c r="B33" s="10">
        <v>28</v>
      </c>
      <c r="C33" s="10" t="s">
        <v>49</v>
      </c>
      <c r="D33" s="10" t="s">
        <v>32</v>
      </c>
      <c r="E33" s="10" t="s">
        <v>84</v>
      </c>
      <c r="F33" s="10" t="s">
        <v>85</v>
      </c>
      <c r="G33" s="10">
        <v>85</v>
      </c>
      <c r="H33" s="11">
        <v>29.41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CDA3-B3FA-48A9-9C6C-19BC0B87ADBF}">
  <dimension ref="A1:P33"/>
  <sheetViews>
    <sheetView workbookViewId="0">
      <selection activeCell="G10" sqref="G10"/>
    </sheetView>
  </sheetViews>
  <sheetFormatPr defaultRowHeight="15"/>
  <cols>
    <col min="1" max="1" width="16" customWidth="1"/>
    <col min="2" max="2" width="3" bestFit="1" customWidth="1"/>
    <col min="3" max="3" width="17.5703125" bestFit="1" customWidth="1"/>
    <col min="4" max="4" width="7.140625" bestFit="1" customWidth="1"/>
    <col min="5" max="5" width="8.5703125" bestFit="1" customWidth="1"/>
    <col min="6" max="6" width="23.42578125" bestFit="1" customWidth="1"/>
    <col min="7" max="7" width="8.7109375" bestFit="1" customWidth="1"/>
    <col min="8" max="8" width="13.28515625" bestFit="1" customWidth="1"/>
  </cols>
  <sheetData>
    <row r="1" spans="1:16" s="7" customFormat="1" ht="48.75" customHeight="1">
      <c r="A1" s="6" t="s">
        <v>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</row>
    <row r="3" spans="1:16">
      <c r="A3" s="9">
        <v>44227</v>
      </c>
      <c r="B3" s="10">
        <v>1</v>
      </c>
      <c r="C3" s="10" t="s">
        <v>18</v>
      </c>
      <c r="D3" s="10" t="s">
        <v>19</v>
      </c>
      <c r="E3" s="10" t="s">
        <v>20</v>
      </c>
      <c r="F3" s="10" t="s">
        <v>21</v>
      </c>
      <c r="G3" s="10">
        <v>10</v>
      </c>
      <c r="H3" s="11">
        <v>20</v>
      </c>
    </row>
    <row r="4" spans="1:16">
      <c r="A4" s="9">
        <v>44255</v>
      </c>
      <c r="B4" s="10">
        <v>2</v>
      </c>
      <c r="C4" s="10" t="s">
        <v>22</v>
      </c>
      <c r="D4" s="10" t="s">
        <v>23</v>
      </c>
      <c r="E4" s="10" t="s">
        <v>24</v>
      </c>
      <c r="F4" s="10" t="s">
        <v>25</v>
      </c>
      <c r="G4" s="10">
        <v>15</v>
      </c>
      <c r="H4" s="11">
        <v>10</v>
      </c>
    </row>
    <row r="5" spans="1:16">
      <c r="A5" s="9">
        <v>44286</v>
      </c>
      <c r="B5" s="10">
        <v>3</v>
      </c>
      <c r="C5" s="10" t="s">
        <v>26</v>
      </c>
      <c r="D5" s="10" t="s">
        <v>27</v>
      </c>
      <c r="E5" s="10" t="s">
        <v>28</v>
      </c>
      <c r="F5" s="10" t="s">
        <v>29</v>
      </c>
      <c r="G5" s="10">
        <v>0</v>
      </c>
      <c r="H5" s="10" t="s">
        <v>30</v>
      </c>
    </row>
    <row r="6" spans="1:16">
      <c r="A6" s="9">
        <v>44316</v>
      </c>
      <c r="B6" s="10">
        <v>4</v>
      </c>
      <c r="C6" s="10" t="s">
        <v>31</v>
      </c>
      <c r="D6" s="10" t="s">
        <v>32</v>
      </c>
      <c r="E6" s="10" t="s">
        <v>33</v>
      </c>
      <c r="F6" s="10" t="s">
        <v>34</v>
      </c>
      <c r="G6" s="10">
        <v>25</v>
      </c>
      <c r="H6" s="11">
        <v>10</v>
      </c>
    </row>
    <row r="7" spans="1:16">
      <c r="A7" s="9">
        <v>44347</v>
      </c>
      <c r="B7" s="10">
        <v>5</v>
      </c>
      <c r="C7" s="10" t="s">
        <v>35</v>
      </c>
      <c r="D7" s="10" t="s">
        <v>23</v>
      </c>
      <c r="E7" s="10" t="s">
        <v>20</v>
      </c>
      <c r="F7" s="10" t="s">
        <v>36</v>
      </c>
      <c r="G7" s="10">
        <v>30</v>
      </c>
      <c r="H7" s="11">
        <v>16.670000000000002</v>
      </c>
    </row>
    <row r="8" spans="1:16">
      <c r="A8" s="9">
        <v>44377</v>
      </c>
      <c r="B8" s="10">
        <v>6</v>
      </c>
      <c r="C8" s="10" t="s">
        <v>37</v>
      </c>
      <c r="D8" s="10"/>
      <c r="E8" s="10" t="s">
        <v>24</v>
      </c>
      <c r="F8" s="10" t="s">
        <v>38</v>
      </c>
      <c r="G8" s="10">
        <v>0</v>
      </c>
      <c r="H8" s="10" t="s">
        <v>30</v>
      </c>
    </row>
    <row r="9" spans="1:16">
      <c r="A9" s="9">
        <v>44408</v>
      </c>
      <c r="B9" s="10">
        <v>7</v>
      </c>
      <c r="C9" s="10" t="s">
        <v>39</v>
      </c>
      <c r="D9" s="10" t="s">
        <v>27</v>
      </c>
      <c r="E9" s="10" t="s">
        <v>28</v>
      </c>
      <c r="F9" s="10" t="s">
        <v>40</v>
      </c>
      <c r="G9" s="10">
        <v>35</v>
      </c>
      <c r="H9" s="11">
        <v>10</v>
      </c>
    </row>
    <row r="10" spans="1:16">
      <c r="A10" s="9">
        <v>44439</v>
      </c>
      <c r="B10" s="10">
        <v>8</v>
      </c>
      <c r="C10" s="10" t="s">
        <v>41</v>
      </c>
      <c r="D10" s="10" t="s">
        <v>32</v>
      </c>
      <c r="E10" s="10" t="s">
        <v>33</v>
      </c>
      <c r="F10" s="10" t="s">
        <v>42</v>
      </c>
      <c r="G10" s="10">
        <v>40</v>
      </c>
      <c r="H10" s="11">
        <v>15</v>
      </c>
    </row>
    <row r="11" spans="1:16">
      <c r="A11" s="9">
        <v>44469</v>
      </c>
      <c r="B11" s="10">
        <v>9</v>
      </c>
      <c r="C11" s="10" t="s">
        <v>43</v>
      </c>
      <c r="D11" s="10" t="s">
        <v>23</v>
      </c>
      <c r="E11" s="10" t="s">
        <v>20</v>
      </c>
      <c r="F11" s="10" t="s">
        <v>44</v>
      </c>
      <c r="G11" s="10">
        <v>45</v>
      </c>
      <c r="H11" s="11">
        <v>12.22</v>
      </c>
    </row>
    <row r="12" spans="1:16">
      <c r="A12" s="9">
        <v>44500</v>
      </c>
      <c r="B12" s="10">
        <v>10</v>
      </c>
      <c r="C12" s="10" t="s">
        <v>45</v>
      </c>
      <c r="D12" s="10" t="s">
        <v>19</v>
      </c>
      <c r="E12" s="10" t="s">
        <v>24</v>
      </c>
      <c r="F12" s="10" t="s">
        <v>46</v>
      </c>
      <c r="G12" s="10">
        <v>50</v>
      </c>
      <c r="H12" s="11">
        <v>14</v>
      </c>
    </row>
    <row r="13" spans="1:16">
      <c r="A13" s="9">
        <v>44530</v>
      </c>
      <c r="B13" s="10">
        <v>11</v>
      </c>
      <c r="C13" s="10" t="s">
        <v>47</v>
      </c>
      <c r="D13" s="10" t="s">
        <v>27</v>
      </c>
      <c r="E13" s="10" t="s">
        <v>28</v>
      </c>
      <c r="F13" s="10" t="s">
        <v>48</v>
      </c>
      <c r="G13" s="10">
        <v>5</v>
      </c>
      <c r="H13" s="11">
        <v>160</v>
      </c>
    </row>
    <row r="14" spans="1:16">
      <c r="A14" s="9">
        <v>44561</v>
      </c>
      <c r="B14" s="10">
        <v>12</v>
      </c>
      <c r="C14" s="10" t="s">
        <v>49</v>
      </c>
      <c r="D14" s="10" t="s">
        <v>32</v>
      </c>
      <c r="E14" s="10" t="s">
        <v>33</v>
      </c>
      <c r="F14" s="10" t="s">
        <v>50</v>
      </c>
      <c r="G14" s="10">
        <v>20</v>
      </c>
      <c r="H14" s="11">
        <v>45</v>
      </c>
    </row>
    <row r="15" spans="1:16">
      <c r="A15" s="9">
        <v>44592</v>
      </c>
      <c r="B15" s="10">
        <v>13</v>
      </c>
      <c r="C15" s="10" t="s">
        <v>51</v>
      </c>
      <c r="D15" s="10" t="s">
        <v>23</v>
      </c>
      <c r="E15" s="10" t="s">
        <v>20</v>
      </c>
      <c r="F15" s="10" t="s">
        <v>52</v>
      </c>
      <c r="G15" s="10">
        <v>0</v>
      </c>
      <c r="H15" s="10" t="s">
        <v>30</v>
      </c>
    </row>
    <row r="16" spans="1:16">
      <c r="A16" s="9">
        <v>44620</v>
      </c>
      <c r="B16" s="10">
        <v>14</v>
      </c>
      <c r="C16" s="10" t="s">
        <v>53</v>
      </c>
      <c r="D16" s="10"/>
      <c r="E16" s="10" t="s">
        <v>24</v>
      </c>
      <c r="F16" s="10" t="s">
        <v>54</v>
      </c>
      <c r="G16" s="10">
        <v>30</v>
      </c>
      <c r="H16" s="11">
        <v>36.67</v>
      </c>
    </row>
    <row r="17" spans="1:8">
      <c r="A17" s="9">
        <v>44316</v>
      </c>
      <c r="B17" s="10">
        <v>4</v>
      </c>
      <c r="C17" s="10" t="s">
        <v>31</v>
      </c>
      <c r="D17" s="10" t="s">
        <v>32</v>
      </c>
      <c r="E17" s="10" t="s">
        <v>33</v>
      </c>
      <c r="F17" s="10" t="s">
        <v>34</v>
      </c>
      <c r="G17" s="10">
        <v>25</v>
      </c>
      <c r="H17" s="11">
        <v>10</v>
      </c>
    </row>
    <row r="18" spans="1:8">
      <c r="A18" s="9">
        <v>44347</v>
      </c>
      <c r="B18" s="10">
        <v>5</v>
      </c>
      <c r="C18" s="10" t="s">
        <v>35</v>
      </c>
      <c r="D18" s="10" t="s">
        <v>23</v>
      </c>
      <c r="E18" s="10" t="s">
        <v>20</v>
      </c>
      <c r="F18" s="10" t="s">
        <v>36</v>
      </c>
      <c r="G18" s="10">
        <v>30</v>
      </c>
      <c r="H18" s="11">
        <v>16.670000000000002</v>
      </c>
    </row>
    <row r="19" spans="1:8">
      <c r="A19" s="9">
        <v>44377</v>
      </c>
      <c r="B19" s="10">
        <v>6</v>
      </c>
      <c r="C19" s="10" t="s">
        <v>37</v>
      </c>
      <c r="D19" s="10"/>
      <c r="E19" s="10" t="s">
        <v>24</v>
      </c>
      <c r="F19" s="10" t="s">
        <v>38</v>
      </c>
      <c r="G19" s="10">
        <v>0</v>
      </c>
      <c r="H19" s="10" t="s">
        <v>30</v>
      </c>
    </row>
    <row r="20" spans="1:8">
      <c r="A20" s="9">
        <v>44651</v>
      </c>
      <c r="B20" s="10">
        <v>15</v>
      </c>
      <c r="C20" s="10" t="s">
        <v>55</v>
      </c>
      <c r="D20" s="10" t="s">
        <v>27</v>
      </c>
      <c r="E20" s="10" t="s">
        <v>28</v>
      </c>
      <c r="F20" s="10" t="s">
        <v>56</v>
      </c>
      <c r="G20" s="10">
        <v>35</v>
      </c>
      <c r="H20" s="11">
        <v>34.29</v>
      </c>
    </row>
    <row r="21" spans="1:8">
      <c r="A21" s="9">
        <v>44681</v>
      </c>
      <c r="B21" s="10">
        <v>16</v>
      </c>
      <c r="C21" s="10" t="s">
        <v>57</v>
      </c>
      <c r="D21" s="10"/>
      <c r="E21" s="10" t="s">
        <v>33</v>
      </c>
      <c r="F21" s="10" t="s">
        <v>58</v>
      </c>
      <c r="G21" s="10">
        <v>0</v>
      </c>
      <c r="H21" s="10" t="s">
        <v>30</v>
      </c>
    </row>
    <row r="22" spans="1:8">
      <c r="A22" s="9">
        <v>44712</v>
      </c>
      <c r="B22" s="10">
        <v>17</v>
      </c>
      <c r="C22" s="10" t="s">
        <v>59</v>
      </c>
      <c r="D22" s="10" t="s">
        <v>23</v>
      </c>
      <c r="E22" s="10" t="s">
        <v>20</v>
      </c>
      <c r="F22" s="10" t="s">
        <v>60</v>
      </c>
      <c r="G22" s="10">
        <v>40</v>
      </c>
      <c r="H22" s="11">
        <v>35</v>
      </c>
    </row>
    <row r="23" spans="1:8">
      <c r="A23" s="9">
        <v>44742</v>
      </c>
      <c r="B23" s="10">
        <v>18</v>
      </c>
      <c r="C23" s="10" t="s">
        <v>61</v>
      </c>
      <c r="D23" s="10" t="s">
        <v>19</v>
      </c>
      <c r="E23" s="10" t="s">
        <v>24</v>
      </c>
      <c r="F23" s="10" t="s">
        <v>62</v>
      </c>
      <c r="G23" s="10">
        <v>45</v>
      </c>
      <c r="H23" s="11">
        <v>33.33</v>
      </c>
    </row>
    <row r="24" spans="1:8">
      <c r="A24" s="9">
        <v>44773</v>
      </c>
      <c r="B24" s="10">
        <v>19</v>
      </c>
      <c r="C24" s="10" t="s">
        <v>63</v>
      </c>
      <c r="D24" s="10" t="s">
        <v>27</v>
      </c>
      <c r="E24" s="10" t="s">
        <v>28</v>
      </c>
      <c r="F24" s="10" t="s">
        <v>64</v>
      </c>
      <c r="G24" s="10">
        <v>50</v>
      </c>
      <c r="H24" s="11">
        <v>32</v>
      </c>
    </row>
    <row r="25" spans="1:8">
      <c r="A25" s="9">
        <v>44804</v>
      </c>
      <c r="B25" s="10">
        <v>20</v>
      </c>
      <c r="C25" s="10" t="s">
        <v>65</v>
      </c>
      <c r="D25" s="10" t="s">
        <v>32</v>
      </c>
      <c r="E25" s="10" t="s">
        <v>33</v>
      </c>
      <c r="F25" s="10" t="s">
        <v>66</v>
      </c>
      <c r="G25" s="10">
        <v>55</v>
      </c>
      <c r="H25" s="11">
        <v>30.91</v>
      </c>
    </row>
    <row r="26" spans="1:8">
      <c r="A26" s="9">
        <v>44834</v>
      </c>
      <c r="B26" s="10">
        <v>21</v>
      </c>
      <c r="C26" s="10" t="s">
        <v>67</v>
      </c>
      <c r="D26" s="10" t="s">
        <v>23</v>
      </c>
      <c r="E26" s="10" t="s">
        <v>20</v>
      </c>
      <c r="F26" s="10" t="s">
        <v>68</v>
      </c>
      <c r="G26" s="10">
        <v>60</v>
      </c>
      <c r="H26" s="11">
        <v>30</v>
      </c>
    </row>
    <row r="27" spans="1:8">
      <c r="A27" s="9">
        <v>44865</v>
      </c>
      <c r="B27" s="10">
        <v>22</v>
      </c>
      <c r="C27" s="10" t="s">
        <v>69</v>
      </c>
      <c r="D27" s="10" t="s">
        <v>19</v>
      </c>
      <c r="E27" s="10" t="s">
        <v>24</v>
      </c>
      <c r="F27" s="10" t="s">
        <v>70</v>
      </c>
      <c r="G27" s="10">
        <v>0</v>
      </c>
      <c r="H27" s="10" t="s">
        <v>30</v>
      </c>
    </row>
    <row r="28" spans="1:8">
      <c r="A28" s="9">
        <v>44895</v>
      </c>
      <c r="B28" s="10">
        <v>23</v>
      </c>
      <c r="C28" s="10" t="s">
        <v>71</v>
      </c>
      <c r="D28" s="10" t="s">
        <v>27</v>
      </c>
      <c r="E28" s="10" t="s">
        <v>28</v>
      </c>
      <c r="F28" s="10" t="s">
        <v>72</v>
      </c>
      <c r="G28" s="10">
        <v>65</v>
      </c>
      <c r="H28" s="11">
        <v>30.77</v>
      </c>
    </row>
    <row r="29" spans="1:8">
      <c r="A29" s="9">
        <v>44926</v>
      </c>
      <c r="B29" s="10">
        <v>24</v>
      </c>
      <c r="C29" s="10" t="s">
        <v>73</v>
      </c>
      <c r="D29" s="10" t="s">
        <v>32</v>
      </c>
      <c r="E29" s="10" t="s">
        <v>33</v>
      </c>
      <c r="F29" s="10" t="s">
        <v>74</v>
      </c>
      <c r="G29" s="10">
        <v>70</v>
      </c>
      <c r="H29" s="11">
        <v>30</v>
      </c>
    </row>
    <row r="30" spans="1:8">
      <c r="A30" s="9">
        <v>44957</v>
      </c>
      <c r="B30" s="10">
        <v>25</v>
      </c>
      <c r="C30" s="10" t="s">
        <v>75</v>
      </c>
      <c r="D30" s="10" t="s">
        <v>76</v>
      </c>
      <c r="E30" s="10" t="s">
        <v>77</v>
      </c>
      <c r="F30" s="10" t="s">
        <v>78</v>
      </c>
      <c r="G30" s="10">
        <v>75</v>
      </c>
      <c r="H30" s="11">
        <v>29.33</v>
      </c>
    </row>
    <row r="31" spans="1:8">
      <c r="A31" s="9">
        <v>44985</v>
      </c>
      <c r="B31" s="10">
        <v>26</v>
      </c>
      <c r="C31" s="10" t="s">
        <v>79</v>
      </c>
      <c r="D31" s="10" t="s">
        <v>76</v>
      </c>
      <c r="E31" s="10" t="s">
        <v>80</v>
      </c>
      <c r="F31" s="10" t="s">
        <v>81</v>
      </c>
      <c r="G31" s="10">
        <v>80</v>
      </c>
      <c r="H31" s="11">
        <v>28.75</v>
      </c>
    </row>
    <row r="32" spans="1:8">
      <c r="A32" s="9">
        <v>45016</v>
      </c>
      <c r="B32" s="10">
        <v>27</v>
      </c>
      <c r="C32" s="10" t="s">
        <v>51</v>
      </c>
      <c r="D32" s="10" t="s">
        <v>23</v>
      </c>
      <c r="E32" s="10" t="s">
        <v>82</v>
      </c>
      <c r="F32" s="10" t="s">
        <v>83</v>
      </c>
      <c r="G32" s="10">
        <v>0</v>
      </c>
      <c r="H32" s="10" t="s">
        <v>30</v>
      </c>
    </row>
    <row r="33" spans="1:8">
      <c r="A33" s="9">
        <v>45046</v>
      </c>
      <c r="B33" s="10">
        <v>28</v>
      </c>
      <c r="C33" s="10" t="s">
        <v>49</v>
      </c>
      <c r="D33" s="10" t="s">
        <v>32</v>
      </c>
      <c r="E33" s="10" t="s">
        <v>84</v>
      </c>
      <c r="F33" s="10" t="s">
        <v>85</v>
      </c>
      <c r="G33" s="10">
        <v>85</v>
      </c>
      <c r="H33" s="11">
        <v>29.41</v>
      </c>
    </row>
  </sheetData>
  <conditionalFormatting sqref="B2:B33">
    <cfRule type="duplicateValues" dxfId="86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E524-A30F-496C-A3C4-BFF4729B79F6}">
  <dimension ref="A1:P30"/>
  <sheetViews>
    <sheetView workbookViewId="0">
      <selection activeCell="H32" sqref="H32"/>
    </sheetView>
  </sheetViews>
  <sheetFormatPr defaultRowHeight="15"/>
  <cols>
    <col min="1" max="1" width="14.85546875" bestFit="1" customWidth="1"/>
    <col min="2" max="2" width="3" bestFit="1" customWidth="1"/>
    <col min="3" max="3" width="17.5703125" bestFit="1" customWidth="1"/>
    <col min="4" max="4" width="7.140625" bestFit="1" customWidth="1"/>
    <col min="5" max="5" width="8.5703125" bestFit="1" customWidth="1"/>
    <col min="6" max="6" width="23.42578125" bestFit="1" customWidth="1"/>
    <col min="7" max="7" width="8.7109375" bestFit="1" customWidth="1"/>
    <col min="8" max="8" width="13.28515625" bestFit="1" customWidth="1"/>
    <col min="9" max="9" width="17.5703125" bestFit="1" customWidth="1"/>
  </cols>
  <sheetData>
    <row r="1" spans="1:16" s="7" customFormat="1" ht="48.75" customHeight="1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89</v>
      </c>
    </row>
    <row r="3" spans="1:16">
      <c r="A3" s="9">
        <v>44227</v>
      </c>
      <c r="B3" s="10">
        <v>1</v>
      </c>
      <c r="C3" s="10" t="s">
        <v>18</v>
      </c>
      <c r="D3" s="10" t="s">
        <v>19</v>
      </c>
      <c r="E3" s="10" t="s">
        <v>20</v>
      </c>
      <c r="F3" s="10" t="s">
        <v>21</v>
      </c>
      <c r="G3" s="10">
        <v>10</v>
      </c>
      <c r="H3" s="11">
        <v>20</v>
      </c>
      <c r="I3" t="str">
        <f>TRIM(C3)</f>
        <v>John Smith</v>
      </c>
    </row>
    <row r="4" spans="1:16">
      <c r="A4" s="9">
        <v>44255</v>
      </c>
      <c r="B4" s="10">
        <v>2</v>
      </c>
      <c r="C4" s="10" t="s">
        <v>22</v>
      </c>
      <c r="D4" s="10" t="s">
        <v>23</v>
      </c>
      <c r="E4" s="10" t="s">
        <v>24</v>
      </c>
      <c r="F4" s="10" t="s">
        <v>25</v>
      </c>
      <c r="G4" s="10">
        <v>15</v>
      </c>
      <c r="H4" s="11">
        <v>10</v>
      </c>
      <c r="I4" t="str">
        <f t="shared" ref="I4:I30" si="0">TRIM(C4)</f>
        <v>Jane Doe</v>
      </c>
    </row>
    <row r="5" spans="1:16">
      <c r="A5" s="9">
        <v>44286</v>
      </c>
      <c r="B5" s="10">
        <v>3</v>
      </c>
      <c r="C5" s="10" t="s">
        <v>26</v>
      </c>
      <c r="D5" s="10" t="s">
        <v>27</v>
      </c>
      <c r="E5" s="10" t="s">
        <v>28</v>
      </c>
      <c r="F5" s="10" t="s">
        <v>29</v>
      </c>
      <c r="G5" s="10">
        <v>0</v>
      </c>
      <c r="H5" s="10" t="s">
        <v>30</v>
      </c>
      <c r="I5" t="str">
        <f t="shared" si="0"/>
        <v>Mike Tyson</v>
      </c>
    </row>
    <row r="6" spans="1:16">
      <c r="A6" s="9">
        <v>44316</v>
      </c>
      <c r="B6" s="10">
        <v>4</v>
      </c>
      <c r="C6" s="10" t="s">
        <v>31</v>
      </c>
      <c r="D6" s="10" t="s">
        <v>32</v>
      </c>
      <c r="E6" s="10" t="s">
        <v>33</v>
      </c>
      <c r="F6" s="10" t="s">
        <v>34</v>
      </c>
      <c r="G6" s="10">
        <v>25</v>
      </c>
      <c r="H6" s="11">
        <v>10</v>
      </c>
      <c r="I6" t="str">
        <f t="shared" si="0"/>
        <v>Anna Belle</v>
      </c>
    </row>
    <row r="7" spans="1:16">
      <c r="A7" s="9">
        <v>44347</v>
      </c>
      <c r="B7" s="10">
        <v>5</v>
      </c>
      <c r="C7" s="10" t="s">
        <v>35</v>
      </c>
      <c r="D7" s="10" t="s">
        <v>23</v>
      </c>
      <c r="E7" s="10" t="s">
        <v>20</v>
      </c>
      <c r="F7" s="10" t="s">
        <v>36</v>
      </c>
      <c r="G7" s="10">
        <v>30</v>
      </c>
      <c r="H7" s="11">
        <v>16.670000000000002</v>
      </c>
      <c r="I7" t="str">
        <f t="shared" si="0"/>
        <v>Chris P. Bacon</v>
      </c>
    </row>
    <row r="8" spans="1:16">
      <c r="A8" s="9">
        <v>44377</v>
      </c>
      <c r="B8" s="10">
        <v>6</v>
      </c>
      <c r="C8" s="10" t="s">
        <v>37</v>
      </c>
      <c r="D8" s="10"/>
      <c r="E8" s="10" t="s">
        <v>24</v>
      </c>
      <c r="F8" s="10" t="s">
        <v>38</v>
      </c>
      <c r="G8" s="10">
        <v>0</v>
      </c>
      <c r="H8" s="10" t="s">
        <v>30</v>
      </c>
      <c r="I8" t="str">
        <f t="shared" si="0"/>
        <v>Peter Parker</v>
      </c>
    </row>
    <row r="9" spans="1:16">
      <c r="A9" s="9">
        <v>44408</v>
      </c>
      <c r="B9" s="10">
        <v>7</v>
      </c>
      <c r="C9" s="10" t="s">
        <v>39</v>
      </c>
      <c r="D9" s="10" t="s">
        <v>27</v>
      </c>
      <c r="E9" s="10" t="s">
        <v>28</v>
      </c>
      <c r="F9" s="10" t="s">
        <v>40</v>
      </c>
      <c r="G9" s="10">
        <v>35</v>
      </c>
      <c r="H9" s="11">
        <v>10</v>
      </c>
      <c r="I9" t="str">
        <f t="shared" si="0"/>
        <v>Mary Jane</v>
      </c>
    </row>
    <row r="10" spans="1:16">
      <c r="A10" s="9">
        <v>44439</v>
      </c>
      <c r="B10" s="10">
        <v>8</v>
      </c>
      <c r="C10" s="10" t="s">
        <v>41</v>
      </c>
      <c r="D10" s="10" t="s">
        <v>32</v>
      </c>
      <c r="E10" s="10" t="s">
        <v>33</v>
      </c>
      <c r="F10" s="10" t="s">
        <v>42</v>
      </c>
      <c r="G10" s="10">
        <v>40</v>
      </c>
      <c r="H10" s="11">
        <v>15</v>
      </c>
      <c r="I10" t="str">
        <f t="shared" si="0"/>
        <v>Bruce Wayne</v>
      </c>
    </row>
    <row r="11" spans="1:16">
      <c r="A11" s="9">
        <v>44469</v>
      </c>
      <c r="B11" s="10">
        <v>9</v>
      </c>
      <c r="C11" s="10" t="s">
        <v>43</v>
      </c>
      <c r="D11" s="10" t="s">
        <v>23</v>
      </c>
      <c r="E11" s="10" t="s">
        <v>20</v>
      </c>
      <c r="F11" s="10" t="s">
        <v>44</v>
      </c>
      <c r="G11" s="10">
        <v>45</v>
      </c>
      <c r="H11" s="11">
        <v>12.22</v>
      </c>
      <c r="I11" t="str">
        <f t="shared" si="0"/>
        <v>Clark Kent</v>
      </c>
    </row>
    <row r="12" spans="1:16">
      <c r="A12" s="9">
        <v>44500</v>
      </c>
      <c r="B12" s="10">
        <v>10</v>
      </c>
      <c r="C12" s="10" t="s">
        <v>45</v>
      </c>
      <c r="D12" s="10" t="s">
        <v>19</v>
      </c>
      <c r="E12" s="10" t="s">
        <v>24</v>
      </c>
      <c r="F12" s="10" t="s">
        <v>46</v>
      </c>
      <c r="G12" s="10">
        <v>50</v>
      </c>
      <c r="H12" s="11">
        <v>14</v>
      </c>
      <c r="I12" t="str">
        <f t="shared" si="0"/>
        <v>Diana Prince</v>
      </c>
    </row>
    <row r="13" spans="1:16">
      <c r="A13" s="9">
        <v>44530</v>
      </c>
      <c r="B13" s="10">
        <v>11</v>
      </c>
      <c r="C13" s="10" t="s">
        <v>47</v>
      </c>
      <c r="D13" s="10" t="s">
        <v>27</v>
      </c>
      <c r="E13" s="10" t="s">
        <v>28</v>
      </c>
      <c r="F13" s="10" t="s">
        <v>48</v>
      </c>
      <c r="G13" s="10">
        <v>5</v>
      </c>
      <c r="H13" s="11">
        <v>160</v>
      </c>
      <c r="I13" t="str">
        <f t="shared" si="0"/>
        <v>Tony Stark</v>
      </c>
    </row>
    <row r="14" spans="1:16">
      <c r="A14" s="9">
        <v>44561</v>
      </c>
      <c r="B14" s="10">
        <v>12</v>
      </c>
      <c r="C14" s="10" t="s">
        <v>49</v>
      </c>
      <c r="D14" s="10" t="s">
        <v>32</v>
      </c>
      <c r="E14" s="10" t="s">
        <v>33</v>
      </c>
      <c r="F14" s="10" t="s">
        <v>50</v>
      </c>
      <c r="G14" s="10">
        <v>20</v>
      </c>
      <c r="H14" s="11">
        <v>45</v>
      </c>
      <c r="I14" t="str">
        <f t="shared" si="0"/>
        <v>Steve Rogers</v>
      </c>
    </row>
    <row r="15" spans="1:16">
      <c r="A15" s="9">
        <v>44592</v>
      </c>
      <c r="B15" s="10">
        <v>13</v>
      </c>
      <c r="C15" s="10" t="s">
        <v>51</v>
      </c>
      <c r="D15" s="10" t="s">
        <v>23</v>
      </c>
      <c r="E15" s="10" t="s">
        <v>20</v>
      </c>
      <c r="F15" s="10" t="s">
        <v>52</v>
      </c>
      <c r="G15" s="10">
        <v>0</v>
      </c>
      <c r="H15" s="10" t="s">
        <v>30</v>
      </c>
      <c r="I15" t="str">
        <f t="shared" si="0"/>
        <v>Natasha Romanoff</v>
      </c>
    </row>
    <row r="16" spans="1:16">
      <c r="A16" s="9">
        <v>44620</v>
      </c>
      <c r="B16" s="10">
        <v>14</v>
      </c>
      <c r="C16" s="10" t="s">
        <v>53</v>
      </c>
      <c r="D16" s="10"/>
      <c r="E16" s="10" t="s">
        <v>24</v>
      </c>
      <c r="F16" s="10" t="s">
        <v>54</v>
      </c>
      <c r="G16" s="10">
        <v>30</v>
      </c>
      <c r="H16" s="11">
        <v>36.67</v>
      </c>
      <c r="I16" t="str">
        <f t="shared" si="0"/>
        <v>Bruce Banner</v>
      </c>
    </row>
    <row r="17" spans="1:9">
      <c r="A17" s="9">
        <v>44651</v>
      </c>
      <c r="B17" s="10">
        <v>15</v>
      </c>
      <c r="C17" s="10" t="s">
        <v>55</v>
      </c>
      <c r="D17" s="10" t="s">
        <v>27</v>
      </c>
      <c r="E17" s="10" t="s">
        <v>28</v>
      </c>
      <c r="F17" s="10" t="s">
        <v>56</v>
      </c>
      <c r="G17" s="10">
        <v>35</v>
      </c>
      <c r="H17" s="11">
        <v>34.29</v>
      </c>
      <c r="I17" t="str">
        <f t="shared" si="0"/>
        <v>Nick Fury</v>
      </c>
    </row>
    <row r="18" spans="1:9">
      <c r="A18" s="9">
        <v>44681</v>
      </c>
      <c r="B18" s="10">
        <v>16</v>
      </c>
      <c r="C18" s="10" t="s">
        <v>57</v>
      </c>
      <c r="D18" s="10"/>
      <c r="E18" s="10" t="s">
        <v>33</v>
      </c>
      <c r="F18" s="10" t="s">
        <v>58</v>
      </c>
      <c r="G18" s="10">
        <v>0</v>
      </c>
      <c r="H18" s="10" t="s">
        <v>30</v>
      </c>
      <c r="I18" t="str">
        <f t="shared" si="0"/>
        <v>Phil Coulson</v>
      </c>
    </row>
    <row r="19" spans="1:9">
      <c r="A19" s="9">
        <v>44712</v>
      </c>
      <c r="B19" s="10">
        <v>17</v>
      </c>
      <c r="C19" s="10" t="s">
        <v>59</v>
      </c>
      <c r="D19" s="10" t="s">
        <v>23</v>
      </c>
      <c r="E19" s="10" t="s">
        <v>20</v>
      </c>
      <c r="F19" s="10" t="s">
        <v>60</v>
      </c>
      <c r="G19" s="10">
        <v>40</v>
      </c>
      <c r="H19" s="11">
        <v>35</v>
      </c>
      <c r="I19" t="str">
        <f t="shared" si="0"/>
        <v>Peggy Carter</v>
      </c>
    </row>
    <row r="20" spans="1:9">
      <c r="A20" s="9">
        <v>44742</v>
      </c>
      <c r="B20" s="10">
        <v>18</v>
      </c>
      <c r="C20" s="10" t="s">
        <v>61</v>
      </c>
      <c r="D20" s="10" t="s">
        <v>19</v>
      </c>
      <c r="E20" s="10" t="s">
        <v>24</v>
      </c>
      <c r="F20" s="10" t="s">
        <v>62</v>
      </c>
      <c r="G20" s="10">
        <v>45</v>
      </c>
      <c r="H20" s="11">
        <v>33.33</v>
      </c>
      <c r="I20" t="str">
        <f t="shared" si="0"/>
        <v>Howard Stark</v>
      </c>
    </row>
    <row r="21" spans="1:9">
      <c r="A21" s="9">
        <v>44773</v>
      </c>
      <c r="B21" s="10">
        <v>19</v>
      </c>
      <c r="C21" s="10" t="s">
        <v>63</v>
      </c>
      <c r="D21" s="10" t="s">
        <v>27</v>
      </c>
      <c r="E21" s="10" t="s">
        <v>28</v>
      </c>
      <c r="F21" s="10" t="s">
        <v>64</v>
      </c>
      <c r="G21" s="10">
        <v>50</v>
      </c>
      <c r="H21" s="11">
        <v>32</v>
      </c>
      <c r="I21" t="str">
        <f t="shared" si="0"/>
        <v>Hank Pym</v>
      </c>
    </row>
    <row r="22" spans="1:9">
      <c r="A22" s="9">
        <v>44804</v>
      </c>
      <c r="B22" s="10">
        <v>20</v>
      </c>
      <c r="C22" s="10" t="s">
        <v>65</v>
      </c>
      <c r="D22" s="10" t="s">
        <v>32</v>
      </c>
      <c r="E22" s="10" t="s">
        <v>33</v>
      </c>
      <c r="F22" s="10" t="s">
        <v>66</v>
      </c>
      <c r="G22" s="10">
        <v>55</v>
      </c>
      <c r="H22" s="11">
        <v>30.91</v>
      </c>
      <c r="I22" t="str">
        <f t="shared" si="0"/>
        <v>Janet van Dyne</v>
      </c>
    </row>
    <row r="23" spans="1:9">
      <c r="A23" s="9">
        <v>44834</v>
      </c>
      <c r="B23" s="10">
        <v>21</v>
      </c>
      <c r="C23" s="10" t="s">
        <v>67</v>
      </c>
      <c r="D23" s="10" t="s">
        <v>23</v>
      </c>
      <c r="E23" s="10" t="s">
        <v>20</v>
      </c>
      <c r="F23" s="10" t="s">
        <v>68</v>
      </c>
      <c r="G23" s="10">
        <v>60</v>
      </c>
      <c r="H23" s="11">
        <v>30</v>
      </c>
      <c r="I23" t="str">
        <f t="shared" si="0"/>
        <v>Kurt Busiek</v>
      </c>
    </row>
    <row r="24" spans="1:9">
      <c r="A24" s="9">
        <v>44865</v>
      </c>
      <c r="B24" s="10">
        <v>22</v>
      </c>
      <c r="C24" s="10" t="s">
        <v>69</v>
      </c>
      <c r="D24" s="10" t="s">
        <v>19</v>
      </c>
      <c r="E24" s="10" t="s">
        <v>24</v>
      </c>
      <c r="F24" s="10" t="s">
        <v>70</v>
      </c>
      <c r="G24" s="10">
        <v>0</v>
      </c>
      <c r="H24" s="10" t="s">
        <v>30</v>
      </c>
      <c r="I24" t="str">
        <f t="shared" si="0"/>
        <v>George Perez</v>
      </c>
    </row>
    <row r="25" spans="1:9">
      <c r="A25" s="9">
        <v>44895</v>
      </c>
      <c r="B25" s="10">
        <v>23</v>
      </c>
      <c r="C25" s="10" t="s">
        <v>71</v>
      </c>
      <c r="D25" s="10" t="s">
        <v>27</v>
      </c>
      <c r="E25" s="10" t="s">
        <v>28</v>
      </c>
      <c r="F25" s="10" t="s">
        <v>72</v>
      </c>
      <c r="G25" s="10">
        <v>65</v>
      </c>
      <c r="H25" s="11">
        <v>30.77</v>
      </c>
      <c r="I25" t="str">
        <f t="shared" si="0"/>
        <v>Roger Stern</v>
      </c>
    </row>
    <row r="26" spans="1:9">
      <c r="A26" s="9">
        <v>44926</v>
      </c>
      <c r="B26" s="10">
        <v>24</v>
      </c>
      <c r="C26" s="10" t="s">
        <v>73</v>
      </c>
      <c r="D26" s="10" t="s">
        <v>32</v>
      </c>
      <c r="E26" s="10" t="s">
        <v>33</v>
      </c>
      <c r="F26" s="10" t="s">
        <v>74</v>
      </c>
      <c r="G26" s="10">
        <v>70</v>
      </c>
      <c r="H26" s="11">
        <v>30</v>
      </c>
      <c r="I26" t="str">
        <f t="shared" si="0"/>
        <v>Tom DeFalco</v>
      </c>
    </row>
    <row r="27" spans="1:9">
      <c r="A27" s="9">
        <v>44957</v>
      </c>
      <c r="B27" s="10">
        <v>25</v>
      </c>
      <c r="C27" s="10" t="s">
        <v>75</v>
      </c>
      <c r="D27" s="10" t="s">
        <v>76</v>
      </c>
      <c r="E27" s="10" t="s">
        <v>77</v>
      </c>
      <c r="F27" s="10" t="s">
        <v>78</v>
      </c>
      <c r="G27" s="10">
        <v>75</v>
      </c>
      <c r="H27" s="11">
        <v>29.33</v>
      </c>
      <c r="I27" t="str">
        <f t="shared" si="0"/>
        <v>Loki Laufeyson</v>
      </c>
    </row>
    <row r="28" spans="1:9">
      <c r="A28" s="9">
        <v>44985</v>
      </c>
      <c r="B28" s="10">
        <v>26</v>
      </c>
      <c r="C28" s="10" t="s">
        <v>79</v>
      </c>
      <c r="D28" s="10" t="s">
        <v>76</v>
      </c>
      <c r="E28" s="10" t="s">
        <v>80</v>
      </c>
      <c r="F28" s="10" t="s">
        <v>81</v>
      </c>
      <c r="G28" s="10">
        <v>80</v>
      </c>
      <c r="H28" s="11">
        <v>28.75</v>
      </c>
      <c r="I28" t="str">
        <f t="shared" si="0"/>
        <v>Thor Odinson</v>
      </c>
    </row>
    <row r="29" spans="1:9">
      <c r="A29" s="9">
        <v>45016</v>
      </c>
      <c r="B29" s="10">
        <v>27</v>
      </c>
      <c r="C29" s="10" t="s">
        <v>51</v>
      </c>
      <c r="D29" s="10" t="s">
        <v>23</v>
      </c>
      <c r="E29" s="10" t="s">
        <v>82</v>
      </c>
      <c r="F29" s="10" t="s">
        <v>83</v>
      </c>
      <c r="G29" s="10">
        <v>0</v>
      </c>
      <c r="H29" s="10" t="s">
        <v>30</v>
      </c>
      <c r="I29" t="str">
        <f t="shared" si="0"/>
        <v>Natasha Romanoff</v>
      </c>
    </row>
    <row r="30" spans="1:9">
      <c r="A30" s="9">
        <v>45046</v>
      </c>
      <c r="B30" s="10">
        <v>28</v>
      </c>
      <c r="C30" s="10" t="s">
        <v>49</v>
      </c>
      <c r="D30" s="10" t="s">
        <v>32</v>
      </c>
      <c r="E30" s="10" t="s">
        <v>84</v>
      </c>
      <c r="F30" s="10" t="s">
        <v>85</v>
      </c>
      <c r="G30" s="10">
        <v>85</v>
      </c>
      <c r="H30" s="11">
        <v>29.41</v>
      </c>
      <c r="I30" t="str">
        <f t="shared" si="0"/>
        <v>Steve Rogers</v>
      </c>
    </row>
  </sheetData>
  <conditionalFormatting sqref="B2:B30">
    <cfRule type="duplicateValues" dxfId="85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7102-CF1A-4AF3-99A6-B6E494D36680}">
  <dimension ref="A1:O30"/>
  <sheetViews>
    <sheetView workbookViewId="0">
      <selection activeCell="G8" sqref="G8"/>
    </sheetView>
  </sheetViews>
  <sheetFormatPr defaultRowHeight="15"/>
  <cols>
    <col min="1" max="1" width="16" customWidth="1"/>
    <col min="2" max="2" width="3" bestFit="1" customWidth="1"/>
    <col min="3" max="3" width="17.5703125" bestFit="1" customWidth="1"/>
    <col min="4" max="4" width="7.140625" bestFit="1" customWidth="1"/>
    <col min="5" max="5" width="8.5703125" bestFit="1" customWidth="1"/>
    <col min="6" max="6" width="23.42578125" bestFit="1" customWidth="1"/>
    <col min="7" max="7" width="8.7109375" bestFit="1" customWidth="1"/>
    <col min="8" max="8" width="13.28515625" bestFit="1" customWidth="1"/>
  </cols>
  <sheetData>
    <row r="1" spans="1:15" s="7" customFormat="1" ht="48.75" customHeight="1">
      <c r="A1" s="6" t="s">
        <v>90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</row>
    <row r="3" spans="1:15">
      <c r="A3" s="9">
        <v>44227</v>
      </c>
      <c r="B3" s="10">
        <v>1</v>
      </c>
      <c r="C3" s="10" t="s">
        <v>91</v>
      </c>
      <c r="D3" s="10" t="s">
        <v>19</v>
      </c>
      <c r="E3" s="10" t="s">
        <v>20</v>
      </c>
      <c r="F3" s="10" t="s">
        <v>21</v>
      </c>
      <c r="G3" s="10">
        <v>10</v>
      </c>
      <c r="H3" s="11">
        <v>20</v>
      </c>
    </row>
    <row r="4" spans="1:15">
      <c r="A4" s="9">
        <v>44255</v>
      </c>
      <c r="B4" s="10">
        <v>2</v>
      </c>
      <c r="C4" s="10" t="s">
        <v>22</v>
      </c>
      <c r="D4" s="10" t="s">
        <v>23</v>
      </c>
      <c r="E4" s="10" t="s">
        <v>24</v>
      </c>
      <c r="F4" s="10" t="s">
        <v>25</v>
      </c>
      <c r="G4" s="10">
        <v>15</v>
      </c>
      <c r="H4" s="11">
        <v>10</v>
      </c>
    </row>
    <row r="5" spans="1:15">
      <c r="A5" s="9">
        <v>44286</v>
      </c>
      <c r="B5" s="10">
        <v>3</v>
      </c>
      <c r="C5" s="10" t="s">
        <v>92</v>
      </c>
      <c r="D5" s="10" t="s">
        <v>27</v>
      </c>
      <c r="E5" s="10" t="s">
        <v>28</v>
      </c>
      <c r="F5" s="10" t="s">
        <v>29</v>
      </c>
      <c r="G5" s="10">
        <v>0</v>
      </c>
      <c r="H5" s="10" t="s">
        <v>30</v>
      </c>
    </row>
    <row r="6" spans="1:15">
      <c r="A6" s="9">
        <v>44316</v>
      </c>
      <c r="B6" s="10">
        <v>4</v>
      </c>
      <c r="C6" s="10" t="s">
        <v>93</v>
      </c>
      <c r="D6" s="10" t="s">
        <v>32</v>
      </c>
      <c r="E6" s="10" t="s">
        <v>33</v>
      </c>
      <c r="F6" s="10" t="s">
        <v>34</v>
      </c>
      <c r="G6" s="10">
        <v>25</v>
      </c>
      <c r="H6" s="11">
        <v>10</v>
      </c>
    </row>
    <row r="7" spans="1:15">
      <c r="A7" s="9">
        <v>44347</v>
      </c>
      <c r="B7" s="10">
        <v>5</v>
      </c>
      <c r="C7" s="10" t="s">
        <v>35</v>
      </c>
      <c r="D7" s="10" t="s">
        <v>23</v>
      </c>
      <c r="E7" s="10" t="s">
        <v>20</v>
      </c>
      <c r="F7" s="10" t="s">
        <v>36</v>
      </c>
      <c r="G7" s="10">
        <v>30</v>
      </c>
      <c r="H7" s="11">
        <v>16.670000000000002</v>
      </c>
    </row>
    <row r="8" spans="1:15">
      <c r="A8" s="9">
        <v>44377</v>
      </c>
      <c r="B8" s="10">
        <v>6</v>
      </c>
      <c r="C8" s="10" t="s">
        <v>94</v>
      </c>
      <c r="D8" s="12" t="s">
        <v>95</v>
      </c>
      <c r="E8" s="10" t="s">
        <v>24</v>
      </c>
      <c r="F8" s="10" t="s">
        <v>38</v>
      </c>
      <c r="G8" s="10">
        <v>0</v>
      </c>
      <c r="H8" s="10" t="s">
        <v>30</v>
      </c>
    </row>
    <row r="9" spans="1:15">
      <c r="A9" s="9">
        <v>44408</v>
      </c>
      <c r="B9" s="10">
        <v>7</v>
      </c>
      <c r="C9" s="10" t="s">
        <v>39</v>
      </c>
      <c r="D9" s="10" t="s">
        <v>27</v>
      </c>
      <c r="E9" s="10" t="s">
        <v>28</v>
      </c>
      <c r="F9" s="10" t="s">
        <v>40</v>
      </c>
      <c r="G9" s="10">
        <v>35</v>
      </c>
      <c r="H9" s="11">
        <v>10</v>
      </c>
    </row>
    <row r="10" spans="1:15">
      <c r="A10" s="9">
        <v>44439</v>
      </c>
      <c r="B10" s="10">
        <v>8</v>
      </c>
      <c r="C10" s="10" t="s">
        <v>41</v>
      </c>
      <c r="D10" s="10" t="s">
        <v>32</v>
      </c>
      <c r="E10" s="10" t="s">
        <v>33</v>
      </c>
      <c r="F10" s="10" t="s">
        <v>42</v>
      </c>
      <c r="G10" s="10">
        <v>40</v>
      </c>
      <c r="H10" s="11">
        <v>15</v>
      </c>
    </row>
    <row r="11" spans="1:15">
      <c r="A11" s="9">
        <v>44469</v>
      </c>
      <c r="B11" s="10">
        <v>9</v>
      </c>
      <c r="C11" s="10" t="s">
        <v>43</v>
      </c>
      <c r="D11" s="10" t="s">
        <v>23</v>
      </c>
      <c r="E11" s="10" t="s">
        <v>20</v>
      </c>
      <c r="F11" s="10" t="s">
        <v>44</v>
      </c>
      <c r="G11" s="10">
        <v>45</v>
      </c>
      <c r="H11" s="11">
        <v>12.22</v>
      </c>
    </row>
    <row r="12" spans="1:15">
      <c r="A12" s="9">
        <v>44500</v>
      </c>
      <c r="B12" s="10">
        <v>10</v>
      </c>
      <c r="C12" s="10" t="s">
        <v>45</v>
      </c>
      <c r="D12" s="10" t="s">
        <v>19</v>
      </c>
      <c r="E12" s="10" t="s">
        <v>24</v>
      </c>
      <c r="F12" s="10" t="s">
        <v>46</v>
      </c>
      <c r="G12" s="10">
        <v>50</v>
      </c>
      <c r="H12" s="11">
        <v>14</v>
      </c>
    </row>
    <row r="13" spans="1:15">
      <c r="A13" s="9">
        <v>44530</v>
      </c>
      <c r="B13" s="10">
        <v>11</v>
      </c>
      <c r="C13" s="10" t="s">
        <v>47</v>
      </c>
      <c r="D13" s="10" t="s">
        <v>27</v>
      </c>
      <c r="E13" s="10" t="s">
        <v>28</v>
      </c>
      <c r="F13" s="10" t="s">
        <v>48</v>
      </c>
      <c r="G13" s="10">
        <v>5</v>
      </c>
      <c r="H13" s="11">
        <v>160</v>
      </c>
    </row>
    <row r="14" spans="1:15">
      <c r="A14" s="9">
        <v>44561</v>
      </c>
      <c r="B14" s="10">
        <v>12</v>
      </c>
      <c r="C14" s="10" t="s">
        <v>49</v>
      </c>
      <c r="D14" s="10" t="s">
        <v>32</v>
      </c>
      <c r="E14" s="10" t="s">
        <v>33</v>
      </c>
      <c r="F14" s="10" t="s">
        <v>50</v>
      </c>
      <c r="G14" s="10">
        <v>20</v>
      </c>
      <c r="H14" s="11">
        <v>45</v>
      </c>
    </row>
    <row r="15" spans="1:15">
      <c r="A15" s="9">
        <v>44592</v>
      </c>
      <c r="B15" s="10">
        <v>13</v>
      </c>
      <c r="C15" s="10" t="s">
        <v>51</v>
      </c>
      <c r="D15" s="10" t="s">
        <v>23</v>
      </c>
      <c r="E15" s="10" t="s">
        <v>20</v>
      </c>
      <c r="F15" s="10" t="s">
        <v>52</v>
      </c>
      <c r="G15" s="10">
        <v>0</v>
      </c>
      <c r="H15" s="10" t="s">
        <v>30</v>
      </c>
    </row>
    <row r="16" spans="1:15">
      <c r="A16" s="9">
        <v>44620</v>
      </c>
      <c r="B16" s="10">
        <v>14</v>
      </c>
      <c r="C16" s="10" t="s">
        <v>53</v>
      </c>
      <c r="D16" s="12" t="s">
        <v>95</v>
      </c>
      <c r="E16" s="10" t="s">
        <v>24</v>
      </c>
      <c r="F16" s="10" t="s">
        <v>54</v>
      </c>
      <c r="G16" s="10">
        <v>30</v>
      </c>
      <c r="H16" s="11">
        <v>36.67</v>
      </c>
    </row>
    <row r="17" spans="1:8">
      <c r="A17" s="9">
        <v>44651</v>
      </c>
      <c r="B17" s="10">
        <v>15</v>
      </c>
      <c r="C17" s="10" t="s">
        <v>55</v>
      </c>
      <c r="D17" s="10" t="s">
        <v>27</v>
      </c>
      <c r="E17" s="10" t="s">
        <v>28</v>
      </c>
      <c r="F17" s="10" t="s">
        <v>56</v>
      </c>
      <c r="G17" s="10">
        <v>35</v>
      </c>
      <c r="H17" s="11">
        <v>34.29</v>
      </c>
    </row>
    <row r="18" spans="1:8">
      <c r="A18" s="9">
        <v>44681</v>
      </c>
      <c r="B18" s="10">
        <v>16</v>
      </c>
      <c r="C18" s="10" t="s">
        <v>57</v>
      </c>
      <c r="D18" s="12" t="s">
        <v>95</v>
      </c>
      <c r="E18" s="10" t="s">
        <v>33</v>
      </c>
      <c r="F18" s="10" t="s">
        <v>58</v>
      </c>
      <c r="G18" s="10">
        <v>0</v>
      </c>
      <c r="H18" s="10" t="s">
        <v>30</v>
      </c>
    </row>
    <row r="19" spans="1:8">
      <c r="A19" s="9">
        <v>44712</v>
      </c>
      <c r="B19" s="10">
        <v>17</v>
      </c>
      <c r="C19" s="10" t="s">
        <v>59</v>
      </c>
      <c r="D19" s="10" t="s">
        <v>23</v>
      </c>
      <c r="E19" s="10" t="s">
        <v>20</v>
      </c>
      <c r="F19" s="10" t="s">
        <v>60</v>
      </c>
      <c r="G19" s="10">
        <v>40</v>
      </c>
      <c r="H19" s="11">
        <v>35</v>
      </c>
    </row>
    <row r="20" spans="1:8">
      <c r="A20" s="9">
        <v>44742</v>
      </c>
      <c r="B20" s="10">
        <v>18</v>
      </c>
      <c r="C20" s="10" t="s">
        <v>61</v>
      </c>
      <c r="D20" s="10" t="s">
        <v>19</v>
      </c>
      <c r="E20" s="10" t="s">
        <v>24</v>
      </c>
      <c r="F20" s="10" t="s">
        <v>62</v>
      </c>
      <c r="G20" s="10">
        <v>45</v>
      </c>
      <c r="H20" s="11">
        <v>33.33</v>
      </c>
    </row>
    <row r="21" spans="1:8">
      <c r="A21" s="9">
        <v>44773</v>
      </c>
      <c r="B21" s="10">
        <v>19</v>
      </c>
      <c r="C21" s="10" t="s">
        <v>63</v>
      </c>
      <c r="D21" s="10" t="s">
        <v>27</v>
      </c>
      <c r="E21" s="10" t="s">
        <v>28</v>
      </c>
      <c r="F21" s="10" t="s">
        <v>64</v>
      </c>
      <c r="G21" s="10">
        <v>50</v>
      </c>
      <c r="H21" s="11">
        <v>32</v>
      </c>
    </row>
    <row r="22" spans="1:8">
      <c r="A22" s="9">
        <v>44804</v>
      </c>
      <c r="B22" s="10">
        <v>20</v>
      </c>
      <c r="C22" s="10" t="s">
        <v>65</v>
      </c>
      <c r="D22" s="10" t="s">
        <v>32</v>
      </c>
      <c r="E22" s="10" t="s">
        <v>33</v>
      </c>
      <c r="F22" s="10" t="s">
        <v>66</v>
      </c>
      <c r="G22" s="10">
        <v>55</v>
      </c>
      <c r="H22" s="11">
        <v>30.91</v>
      </c>
    </row>
    <row r="23" spans="1:8">
      <c r="A23" s="9">
        <v>44834</v>
      </c>
      <c r="B23" s="10">
        <v>21</v>
      </c>
      <c r="C23" s="10" t="s">
        <v>67</v>
      </c>
      <c r="D23" s="10" t="s">
        <v>23</v>
      </c>
      <c r="E23" s="10" t="s">
        <v>20</v>
      </c>
      <c r="F23" s="10" t="s">
        <v>68</v>
      </c>
      <c r="G23" s="10">
        <v>60</v>
      </c>
      <c r="H23" s="11">
        <v>30</v>
      </c>
    </row>
    <row r="24" spans="1:8">
      <c r="A24" s="9">
        <v>44865</v>
      </c>
      <c r="B24" s="10">
        <v>22</v>
      </c>
      <c r="C24" s="10" t="s">
        <v>69</v>
      </c>
      <c r="D24" s="10" t="s">
        <v>19</v>
      </c>
      <c r="E24" s="10" t="s">
        <v>24</v>
      </c>
      <c r="F24" s="10" t="s">
        <v>70</v>
      </c>
      <c r="G24" s="10">
        <v>0</v>
      </c>
      <c r="H24" s="10" t="s">
        <v>30</v>
      </c>
    </row>
    <row r="25" spans="1:8">
      <c r="A25" s="9">
        <v>44895</v>
      </c>
      <c r="B25" s="10">
        <v>23</v>
      </c>
      <c r="C25" s="10" t="s">
        <v>71</v>
      </c>
      <c r="D25" s="10" t="s">
        <v>27</v>
      </c>
      <c r="E25" s="10" t="s">
        <v>28</v>
      </c>
      <c r="F25" s="10" t="s">
        <v>72</v>
      </c>
      <c r="G25" s="10">
        <v>65</v>
      </c>
      <c r="H25" s="11">
        <v>30.77</v>
      </c>
    </row>
    <row r="26" spans="1:8">
      <c r="A26" s="9">
        <v>44926</v>
      </c>
      <c r="B26" s="10">
        <v>24</v>
      </c>
      <c r="C26" s="10" t="s">
        <v>73</v>
      </c>
      <c r="D26" s="10" t="s">
        <v>32</v>
      </c>
      <c r="E26" s="10" t="s">
        <v>33</v>
      </c>
      <c r="F26" s="10" t="s">
        <v>74</v>
      </c>
      <c r="G26" s="10">
        <v>70</v>
      </c>
      <c r="H26" s="11">
        <v>30</v>
      </c>
    </row>
    <row r="27" spans="1:8">
      <c r="A27" s="9">
        <v>44957</v>
      </c>
      <c r="B27" s="10">
        <v>25</v>
      </c>
      <c r="C27" s="10" t="s">
        <v>75</v>
      </c>
      <c r="D27" s="10" t="s">
        <v>76</v>
      </c>
      <c r="E27" s="10" t="s">
        <v>77</v>
      </c>
      <c r="F27" s="10" t="s">
        <v>78</v>
      </c>
      <c r="G27" s="10">
        <v>75</v>
      </c>
      <c r="H27" s="11">
        <v>29.33</v>
      </c>
    </row>
    <row r="28" spans="1:8">
      <c r="A28" s="9">
        <v>44985</v>
      </c>
      <c r="B28" s="10">
        <v>26</v>
      </c>
      <c r="C28" s="10" t="s">
        <v>79</v>
      </c>
      <c r="D28" s="10" t="s">
        <v>76</v>
      </c>
      <c r="E28" s="10" t="s">
        <v>80</v>
      </c>
      <c r="F28" s="10" t="s">
        <v>81</v>
      </c>
      <c r="G28" s="10">
        <v>80</v>
      </c>
      <c r="H28" s="11">
        <v>28.75</v>
      </c>
    </row>
    <row r="29" spans="1:8">
      <c r="A29" s="9">
        <v>45016</v>
      </c>
      <c r="B29" s="10">
        <v>27</v>
      </c>
      <c r="C29" s="10" t="s">
        <v>51</v>
      </c>
      <c r="D29" s="10" t="s">
        <v>23</v>
      </c>
      <c r="E29" s="10" t="s">
        <v>82</v>
      </c>
      <c r="F29" s="10" t="s">
        <v>83</v>
      </c>
      <c r="G29" s="10">
        <v>0</v>
      </c>
      <c r="H29" s="10" t="s">
        <v>30</v>
      </c>
    </row>
    <row r="30" spans="1:8">
      <c r="A30" s="9">
        <v>45046</v>
      </c>
      <c r="B30" s="10">
        <v>28</v>
      </c>
      <c r="C30" s="10" t="s">
        <v>49</v>
      </c>
      <c r="D30" s="10" t="s">
        <v>32</v>
      </c>
      <c r="E30" s="10" t="s">
        <v>84</v>
      </c>
      <c r="F30" s="10" t="s">
        <v>85</v>
      </c>
      <c r="G30" s="10">
        <v>85</v>
      </c>
      <c r="H30" s="11">
        <v>29.41</v>
      </c>
    </row>
  </sheetData>
  <conditionalFormatting sqref="B2:B30">
    <cfRule type="duplicateValues" dxfId="84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A2CE-C4A2-4AA4-8C82-44A1640A0FD7}">
  <dimension ref="A1:O30"/>
  <sheetViews>
    <sheetView workbookViewId="0">
      <selection activeCell="G7" sqref="G7"/>
    </sheetView>
  </sheetViews>
  <sheetFormatPr defaultRowHeight="15"/>
  <cols>
    <col min="1" max="1" width="16" customWidth="1"/>
    <col min="2" max="2" width="3" bestFit="1" customWidth="1"/>
    <col min="3" max="3" width="17.5703125" bestFit="1" customWidth="1"/>
    <col min="4" max="4" width="7.140625" bestFit="1" customWidth="1"/>
    <col min="5" max="5" width="9.140625" bestFit="1" customWidth="1"/>
    <col min="6" max="6" width="23.42578125" bestFit="1" customWidth="1"/>
    <col min="7" max="7" width="8.7109375" bestFit="1" customWidth="1"/>
    <col min="8" max="8" width="13.28515625" bestFit="1" customWidth="1"/>
  </cols>
  <sheetData>
    <row r="1" spans="1:15" s="7" customFormat="1" ht="48.75" customHeight="1">
      <c r="A1" s="6" t="s">
        <v>96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</row>
    <row r="3" spans="1:15">
      <c r="A3" s="9">
        <v>44227</v>
      </c>
      <c r="B3" s="10">
        <v>1</v>
      </c>
      <c r="C3" s="10" t="s">
        <v>91</v>
      </c>
      <c r="D3" s="10" t="s">
        <v>19</v>
      </c>
      <c r="E3" s="10" t="s">
        <v>20</v>
      </c>
      <c r="F3" s="10" t="s">
        <v>21</v>
      </c>
      <c r="G3" s="10">
        <v>10</v>
      </c>
      <c r="H3" s="11">
        <v>20</v>
      </c>
    </row>
    <row r="4" spans="1:15">
      <c r="A4" s="9">
        <v>44255</v>
      </c>
      <c r="B4" s="10">
        <v>2</v>
      </c>
      <c r="C4" s="10" t="s">
        <v>22</v>
      </c>
      <c r="D4" s="10" t="s">
        <v>23</v>
      </c>
      <c r="E4" s="10" t="s">
        <v>97</v>
      </c>
      <c r="F4" s="10" t="s">
        <v>25</v>
      </c>
      <c r="G4" s="10">
        <v>15</v>
      </c>
      <c r="H4" s="11">
        <v>10</v>
      </c>
    </row>
    <row r="5" spans="1:15">
      <c r="A5" s="9">
        <v>44286</v>
      </c>
      <c r="B5" s="10">
        <v>3</v>
      </c>
      <c r="C5" s="10" t="s">
        <v>92</v>
      </c>
      <c r="D5" s="10" t="s">
        <v>27</v>
      </c>
      <c r="E5" s="10" t="s">
        <v>28</v>
      </c>
      <c r="F5" s="10" t="s">
        <v>29</v>
      </c>
      <c r="G5" s="10">
        <v>0</v>
      </c>
      <c r="H5" s="10" t="s">
        <v>30</v>
      </c>
    </row>
    <row r="6" spans="1:15">
      <c r="A6" s="9">
        <v>44316</v>
      </c>
      <c r="B6" s="10">
        <v>4</v>
      </c>
      <c r="C6" s="10" t="s">
        <v>93</v>
      </c>
      <c r="D6" s="10" t="s">
        <v>32</v>
      </c>
      <c r="E6" s="10" t="s">
        <v>33</v>
      </c>
      <c r="F6" s="10" t="s">
        <v>34</v>
      </c>
      <c r="G6" s="10">
        <v>25</v>
      </c>
      <c r="H6" s="11">
        <v>10</v>
      </c>
    </row>
    <row r="7" spans="1:15">
      <c r="A7" s="9">
        <v>44347</v>
      </c>
      <c r="B7" s="10">
        <v>5</v>
      </c>
      <c r="C7" s="10" t="s">
        <v>35</v>
      </c>
      <c r="D7" s="10" t="s">
        <v>23</v>
      </c>
      <c r="E7" s="10" t="s">
        <v>20</v>
      </c>
      <c r="F7" s="10" t="s">
        <v>36</v>
      </c>
      <c r="G7" s="10">
        <v>30</v>
      </c>
      <c r="H7" s="11">
        <v>16.670000000000002</v>
      </c>
    </row>
    <row r="8" spans="1:15">
      <c r="A8" s="9">
        <v>44377</v>
      </c>
      <c r="B8" s="10">
        <v>6</v>
      </c>
      <c r="C8" s="10" t="s">
        <v>94</v>
      </c>
      <c r="D8" s="12" t="s">
        <v>95</v>
      </c>
      <c r="E8" s="10" t="s">
        <v>97</v>
      </c>
      <c r="F8" s="10" t="s">
        <v>38</v>
      </c>
      <c r="G8" s="10">
        <v>0</v>
      </c>
      <c r="H8" s="10" t="s">
        <v>30</v>
      </c>
    </row>
    <row r="9" spans="1:15">
      <c r="A9" s="9">
        <v>44408</v>
      </c>
      <c r="B9" s="10">
        <v>7</v>
      </c>
      <c r="C9" s="10" t="s">
        <v>39</v>
      </c>
      <c r="D9" s="10" t="s">
        <v>27</v>
      </c>
      <c r="E9" s="10" t="s">
        <v>28</v>
      </c>
      <c r="F9" s="10" t="s">
        <v>40</v>
      </c>
      <c r="G9" s="10">
        <v>35</v>
      </c>
      <c r="H9" s="11">
        <v>10</v>
      </c>
    </row>
    <row r="10" spans="1:15">
      <c r="A10" s="9">
        <v>44439</v>
      </c>
      <c r="B10" s="10">
        <v>8</v>
      </c>
      <c r="C10" s="10" t="s">
        <v>41</v>
      </c>
      <c r="D10" s="10" t="s">
        <v>32</v>
      </c>
      <c r="E10" s="10" t="s">
        <v>33</v>
      </c>
      <c r="F10" s="10" t="s">
        <v>42</v>
      </c>
      <c r="G10" s="10">
        <v>40</v>
      </c>
      <c r="H10" s="11">
        <v>15</v>
      </c>
    </row>
    <row r="11" spans="1:15">
      <c r="A11" s="9">
        <v>44469</v>
      </c>
      <c r="B11" s="10">
        <v>9</v>
      </c>
      <c r="C11" s="10" t="s">
        <v>43</v>
      </c>
      <c r="D11" s="10" t="s">
        <v>23</v>
      </c>
      <c r="E11" s="10" t="s">
        <v>20</v>
      </c>
      <c r="F11" s="10" t="s">
        <v>44</v>
      </c>
      <c r="G11" s="10">
        <v>45</v>
      </c>
      <c r="H11" s="11">
        <v>12.22</v>
      </c>
    </row>
    <row r="12" spans="1:15">
      <c r="A12" s="9">
        <v>44500</v>
      </c>
      <c r="B12" s="10">
        <v>10</v>
      </c>
      <c r="C12" s="10" t="s">
        <v>45</v>
      </c>
      <c r="D12" s="10" t="s">
        <v>19</v>
      </c>
      <c r="E12" s="10" t="s">
        <v>97</v>
      </c>
      <c r="F12" s="10" t="s">
        <v>46</v>
      </c>
      <c r="G12" s="10">
        <v>50</v>
      </c>
      <c r="H12" s="11">
        <v>14</v>
      </c>
    </row>
    <row r="13" spans="1:15">
      <c r="A13" s="9">
        <v>44530</v>
      </c>
      <c r="B13" s="10">
        <v>11</v>
      </c>
      <c r="C13" s="10" t="s">
        <v>47</v>
      </c>
      <c r="D13" s="10" t="s">
        <v>27</v>
      </c>
      <c r="E13" s="10" t="s">
        <v>28</v>
      </c>
      <c r="F13" s="10" t="s">
        <v>48</v>
      </c>
      <c r="G13" s="10">
        <v>5</v>
      </c>
      <c r="H13" s="11">
        <v>160</v>
      </c>
    </row>
    <row r="14" spans="1:15">
      <c r="A14" s="9">
        <v>44561</v>
      </c>
      <c r="B14" s="10">
        <v>12</v>
      </c>
      <c r="C14" s="10" t="s">
        <v>49</v>
      </c>
      <c r="D14" s="10" t="s">
        <v>32</v>
      </c>
      <c r="E14" s="10" t="s">
        <v>33</v>
      </c>
      <c r="F14" s="10" t="s">
        <v>50</v>
      </c>
      <c r="G14" s="10">
        <v>20</v>
      </c>
      <c r="H14" s="11">
        <v>45</v>
      </c>
    </row>
    <row r="15" spans="1:15">
      <c r="A15" s="9">
        <v>44592</v>
      </c>
      <c r="B15" s="10">
        <v>13</v>
      </c>
      <c r="C15" s="10" t="s">
        <v>51</v>
      </c>
      <c r="D15" s="10" t="s">
        <v>23</v>
      </c>
      <c r="E15" s="10" t="s">
        <v>20</v>
      </c>
      <c r="F15" s="10" t="s">
        <v>52</v>
      </c>
      <c r="G15" s="10">
        <v>0</v>
      </c>
      <c r="H15" s="10" t="s">
        <v>30</v>
      </c>
    </row>
    <row r="16" spans="1:15">
      <c r="A16" s="9">
        <v>44620</v>
      </c>
      <c r="B16" s="10">
        <v>14</v>
      </c>
      <c r="C16" s="10" t="s">
        <v>53</v>
      </c>
      <c r="D16" s="12" t="s">
        <v>95</v>
      </c>
      <c r="E16" s="10" t="s">
        <v>97</v>
      </c>
      <c r="F16" s="10" t="s">
        <v>54</v>
      </c>
      <c r="G16" s="10">
        <v>30</v>
      </c>
      <c r="H16" s="11">
        <v>36.67</v>
      </c>
    </row>
    <row r="17" spans="1:8">
      <c r="A17" s="9">
        <v>44651</v>
      </c>
      <c r="B17" s="10">
        <v>15</v>
      </c>
      <c r="C17" s="10" t="s">
        <v>55</v>
      </c>
      <c r="D17" s="10" t="s">
        <v>27</v>
      </c>
      <c r="E17" s="10" t="s">
        <v>28</v>
      </c>
      <c r="F17" s="10" t="s">
        <v>56</v>
      </c>
      <c r="G17" s="10">
        <v>35</v>
      </c>
      <c r="H17" s="11">
        <v>34.29</v>
      </c>
    </row>
    <row r="18" spans="1:8">
      <c r="A18" s="9">
        <v>44681</v>
      </c>
      <c r="B18" s="10">
        <v>16</v>
      </c>
      <c r="C18" s="10" t="s">
        <v>57</v>
      </c>
      <c r="D18" s="12" t="s">
        <v>95</v>
      </c>
      <c r="E18" s="10" t="s">
        <v>33</v>
      </c>
      <c r="F18" s="10" t="s">
        <v>58</v>
      </c>
      <c r="G18" s="10">
        <v>0</v>
      </c>
      <c r="H18" s="10" t="s">
        <v>30</v>
      </c>
    </row>
    <row r="19" spans="1:8">
      <c r="A19" s="9">
        <v>44712</v>
      </c>
      <c r="B19" s="10">
        <v>17</v>
      </c>
      <c r="C19" s="10" t="s">
        <v>59</v>
      </c>
      <c r="D19" s="10" t="s">
        <v>23</v>
      </c>
      <c r="E19" s="10" t="s">
        <v>20</v>
      </c>
      <c r="F19" s="10" t="s">
        <v>60</v>
      </c>
      <c r="G19" s="10">
        <v>40</v>
      </c>
      <c r="H19" s="11">
        <v>35</v>
      </c>
    </row>
    <row r="20" spans="1:8">
      <c r="A20" s="9">
        <v>44742</v>
      </c>
      <c r="B20" s="10">
        <v>18</v>
      </c>
      <c r="C20" s="10" t="s">
        <v>61</v>
      </c>
      <c r="D20" s="10" t="s">
        <v>19</v>
      </c>
      <c r="E20" s="10" t="s">
        <v>97</v>
      </c>
      <c r="F20" s="10" t="s">
        <v>62</v>
      </c>
      <c r="G20" s="10">
        <v>45</v>
      </c>
      <c r="H20" s="11">
        <v>33.33</v>
      </c>
    </row>
    <row r="21" spans="1:8">
      <c r="A21" s="9">
        <v>44773</v>
      </c>
      <c r="B21" s="10">
        <v>19</v>
      </c>
      <c r="C21" s="10" t="s">
        <v>63</v>
      </c>
      <c r="D21" s="10" t="s">
        <v>27</v>
      </c>
      <c r="E21" s="10" t="s">
        <v>28</v>
      </c>
      <c r="F21" s="10" t="s">
        <v>64</v>
      </c>
      <c r="G21" s="10">
        <v>50</v>
      </c>
      <c r="H21" s="11">
        <v>32</v>
      </c>
    </row>
    <row r="22" spans="1:8">
      <c r="A22" s="9">
        <v>44804</v>
      </c>
      <c r="B22" s="10">
        <v>20</v>
      </c>
      <c r="C22" s="10" t="s">
        <v>65</v>
      </c>
      <c r="D22" s="10" t="s">
        <v>32</v>
      </c>
      <c r="E22" s="10" t="s">
        <v>33</v>
      </c>
      <c r="F22" s="10" t="s">
        <v>66</v>
      </c>
      <c r="G22" s="10">
        <v>55</v>
      </c>
      <c r="H22" s="11">
        <v>30.91</v>
      </c>
    </row>
    <row r="23" spans="1:8">
      <c r="A23" s="9">
        <v>44834</v>
      </c>
      <c r="B23" s="10">
        <v>21</v>
      </c>
      <c r="C23" s="10" t="s">
        <v>67</v>
      </c>
      <c r="D23" s="10" t="s">
        <v>23</v>
      </c>
      <c r="E23" s="10" t="s">
        <v>20</v>
      </c>
      <c r="F23" s="10" t="s">
        <v>68</v>
      </c>
      <c r="G23" s="10">
        <v>60</v>
      </c>
      <c r="H23" s="11">
        <v>30</v>
      </c>
    </row>
    <row r="24" spans="1:8">
      <c r="A24" s="9">
        <v>44865</v>
      </c>
      <c r="B24" s="10">
        <v>22</v>
      </c>
      <c r="C24" s="10" t="s">
        <v>69</v>
      </c>
      <c r="D24" s="10" t="s">
        <v>19</v>
      </c>
      <c r="E24" s="10" t="s">
        <v>97</v>
      </c>
      <c r="F24" s="10" t="s">
        <v>70</v>
      </c>
      <c r="G24" s="10">
        <v>0</v>
      </c>
      <c r="H24" s="10" t="s">
        <v>30</v>
      </c>
    </row>
    <row r="25" spans="1:8">
      <c r="A25" s="9">
        <v>44895</v>
      </c>
      <c r="B25" s="10">
        <v>23</v>
      </c>
      <c r="C25" s="10" t="s">
        <v>71</v>
      </c>
      <c r="D25" s="10" t="s">
        <v>27</v>
      </c>
      <c r="E25" s="10" t="s">
        <v>28</v>
      </c>
      <c r="F25" s="10" t="s">
        <v>72</v>
      </c>
      <c r="G25" s="10">
        <v>65</v>
      </c>
      <c r="H25" s="11">
        <v>30.77</v>
      </c>
    </row>
    <row r="26" spans="1:8">
      <c r="A26" s="9">
        <v>44926</v>
      </c>
      <c r="B26" s="10">
        <v>24</v>
      </c>
      <c r="C26" s="10" t="s">
        <v>73</v>
      </c>
      <c r="D26" s="10" t="s">
        <v>32</v>
      </c>
      <c r="E26" s="10" t="s">
        <v>33</v>
      </c>
      <c r="F26" s="10" t="s">
        <v>74</v>
      </c>
      <c r="G26" s="10">
        <v>70</v>
      </c>
      <c r="H26" s="11">
        <v>30</v>
      </c>
    </row>
    <row r="27" spans="1:8">
      <c r="A27" s="9">
        <v>44957</v>
      </c>
      <c r="B27" s="10">
        <v>25</v>
      </c>
      <c r="C27" s="10" t="s">
        <v>75</v>
      </c>
      <c r="D27" s="10" t="s">
        <v>76</v>
      </c>
      <c r="E27" s="10" t="s">
        <v>77</v>
      </c>
      <c r="F27" s="10" t="s">
        <v>78</v>
      </c>
      <c r="G27" s="10">
        <v>75</v>
      </c>
      <c r="H27" s="11">
        <v>29.33</v>
      </c>
    </row>
    <row r="28" spans="1:8">
      <c r="A28" s="9">
        <v>44985</v>
      </c>
      <c r="B28" s="10">
        <v>26</v>
      </c>
      <c r="C28" s="10" t="s">
        <v>79</v>
      </c>
      <c r="D28" s="10" t="s">
        <v>76</v>
      </c>
      <c r="E28" s="10" t="s">
        <v>80</v>
      </c>
      <c r="F28" s="10" t="s">
        <v>81</v>
      </c>
      <c r="G28" s="10">
        <v>80</v>
      </c>
      <c r="H28" s="11">
        <v>28.75</v>
      </c>
    </row>
    <row r="29" spans="1:8">
      <c r="A29" s="9">
        <v>45016</v>
      </c>
      <c r="B29" s="10">
        <v>27</v>
      </c>
      <c r="C29" s="10" t="s">
        <v>51</v>
      </c>
      <c r="D29" s="10" t="s">
        <v>23</v>
      </c>
      <c r="E29" s="10" t="s">
        <v>82</v>
      </c>
      <c r="F29" s="10" t="s">
        <v>83</v>
      </c>
      <c r="G29" s="10">
        <v>0</v>
      </c>
      <c r="H29" s="10" t="s">
        <v>30</v>
      </c>
    </row>
    <row r="30" spans="1:8">
      <c r="A30" s="9">
        <v>45046</v>
      </c>
      <c r="B30" s="10">
        <v>28</v>
      </c>
      <c r="C30" s="10" t="s">
        <v>49</v>
      </c>
      <c r="D30" s="10" t="s">
        <v>32</v>
      </c>
      <c r="E30" s="10" t="s">
        <v>84</v>
      </c>
      <c r="F30" s="10" t="s">
        <v>85</v>
      </c>
      <c r="G30" s="10">
        <v>85</v>
      </c>
      <c r="H30" s="11">
        <v>29.41</v>
      </c>
    </row>
  </sheetData>
  <conditionalFormatting sqref="B2:B30">
    <cfRule type="duplicateValues" dxfId="83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C27C-928E-499F-A76B-3A3CC54DD997}">
  <dimension ref="A1:O31"/>
  <sheetViews>
    <sheetView workbookViewId="0">
      <selection activeCell="J14" sqref="J14"/>
    </sheetView>
  </sheetViews>
  <sheetFormatPr defaultRowHeight="15"/>
  <cols>
    <col min="1" max="1" width="12.85546875" customWidth="1"/>
    <col min="2" max="2" width="3" bestFit="1" customWidth="1"/>
    <col min="3" max="3" width="17.5703125" bestFit="1" customWidth="1"/>
    <col min="4" max="4" width="7.140625" bestFit="1" customWidth="1"/>
    <col min="5" max="5" width="8.5703125" bestFit="1" customWidth="1"/>
    <col min="6" max="6" width="23.42578125" bestFit="1" customWidth="1"/>
    <col min="7" max="7" width="8.7109375" bestFit="1" customWidth="1"/>
    <col min="8" max="8" width="13.28515625" bestFit="1" customWidth="1"/>
  </cols>
  <sheetData>
    <row r="1" spans="1:15" s="7" customFormat="1" ht="48.75" customHeight="1">
      <c r="A1" s="6" t="s">
        <v>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</row>
    <row r="3" spans="1:15">
      <c r="A3" s="35">
        <v>44227</v>
      </c>
      <c r="B3" s="10">
        <v>1</v>
      </c>
      <c r="C3" s="10" t="s">
        <v>91</v>
      </c>
      <c r="D3" s="10" t="s">
        <v>19</v>
      </c>
      <c r="E3" s="10" t="s">
        <v>20</v>
      </c>
      <c r="F3" s="10" t="s">
        <v>21</v>
      </c>
      <c r="G3" s="10">
        <v>10</v>
      </c>
      <c r="H3" s="11">
        <v>20</v>
      </c>
    </row>
    <row r="4" spans="1:15">
      <c r="A4" s="35">
        <v>44255</v>
      </c>
      <c r="B4" s="10">
        <v>2</v>
      </c>
      <c r="C4" s="10" t="s">
        <v>22</v>
      </c>
      <c r="D4" s="10" t="s">
        <v>23</v>
      </c>
      <c r="E4" s="10" t="s">
        <v>97</v>
      </c>
      <c r="F4" s="10" t="s">
        <v>25</v>
      </c>
      <c r="G4" s="10">
        <v>15</v>
      </c>
      <c r="H4" s="11">
        <v>10</v>
      </c>
    </row>
    <row r="5" spans="1:15">
      <c r="A5" s="35">
        <v>44286</v>
      </c>
      <c r="B5" s="10">
        <v>3</v>
      </c>
      <c r="C5" s="10" t="s">
        <v>92</v>
      </c>
      <c r="D5" s="10" t="s">
        <v>27</v>
      </c>
      <c r="E5" s="10" t="s">
        <v>28</v>
      </c>
      <c r="F5" s="10" t="s">
        <v>29</v>
      </c>
      <c r="G5" s="10">
        <v>0</v>
      </c>
      <c r="H5" s="10" t="s">
        <v>30</v>
      </c>
    </row>
    <row r="6" spans="1:15">
      <c r="A6" s="35">
        <v>44316</v>
      </c>
      <c r="B6" s="10">
        <v>4</v>
      </c>
      <c r="C6" s="10" t="s">
        <v>93</v>
      </c>
      <c r="D6" s="10" t="s">
        <v>32</v>
      </c>
      <c r="E6" s="10" t="s">
        <v>33</v>
      </c>
      <c r="F6" s="10" t="s">
        <v>34</v>
      </c>
      <c r="G6" s="10">
        <v>25</v>
      </c>
      <c r="H6" s="11">
        <v>10</v>
      </c>
    </row>
    <row r="7" spans="1:15">
      <c r="A7" s="35">
        <v>44347</v>
      </c>
      <c r="B7" s="10">
        <v>5</v>
      </c>
      <c r="C7" s="10" t="s">
        <v>35</v>
      </c>
      <c r="D7" s="10" t="s">
        <v>23</v>
      </c>
      <c r="E7" s="10" t="s">
        <v>20</v>
      </c>
      <c r="F7" s="10" t="s">
        <v>36</v>
      </c>
      <c r="G7" s="10">
        <v>30</v>
      </c>
      <c r="H7" s="11">
        <v>16.670000000000002</v>
      </c>
    </row>
    <row r="8" spans="1:15">
      <c r="A8" s="35">
        <v>44377</v>
      </c>
      <c r="B8" s="10">
        <v>6</v>
      </c>
      <c r="C8" s="10" t="s">
        <v>94</v>
      </c>
      <c r="D8" s="12" t="s">
        <v>95</v>
      </c>
      <c r="E8" s="10" t="s">
        <v>97</v>
      </c>
      <c r="F8" s="10" t="s">
        <v>38</v>
      </c>
      <c r="G8" s="10">
        <v>0</v>
      </c>
      <c r="H8" s="10" t="s">
        <v>30</v>
      </c>
    </row>
    <row r="9" spans="1:15">
      <c r="A9" s="35">
        <v>44408</v>
      </c>
      <c r="B9" s="10">
        <v>7</v>
      </c>
      <c r="C9" s="10" t="s">
        <v>39</v>
      </c>
      <c r="D9" s="10" t="s">
        <v>27</v>
      </c>
      <c r="E9" s="10" t="s">
        <v>28</v>
      </c>
      <c r="F9" s="10" t="s">
        <v>40</v>
      </c>
      <c r="G9" s="10">
        <v>35</v>
      </c>
      <c r="H9" s="11">
        <v>10</v>
      </c>
    </row>
    <row r="10" spans="1:15">
      <c r="A10" s="35">
        <v>44439</v>
      </c>
      <c r="B10" s="10">
        <v>8</v>
      </c>
      <c r="C10" s="10" t="s">
        <v>41</v>
      </c>
      <c r="D10" s="10" t="s">
        <v>32</v>
      </c>
      <c r="E10" s="10" t="s">
        <v>33</v>
      </c>
      <c r="F10" s="10" t="s">
        <v>42</v>
      </c>
      <c r="G10" s="10">
        <v>40</v>
      </c>
      <c r="H10" s="11">
        <v>15</v>
      </c>
    </row>
    <row r="11" spans="1:15">
      <c r="A11" s="35">
        <v>44469</v>
      </c>
      <c r="B11" s="10">
        <v>9</v>
      </c>
      <c r="C11" s="10" t="s">
        <v>43</v>
      </c>
      <c r="D11" s="10" t="s">
        <v>23</v>
      </c>
      <c r="E11" s="10" t="s">
        <v>20</v>
      </c>
      <c r="F11" s="10" t="s">
        <v>44</v>
      </c>
      <c r="G11" s="10">
        <v>45</v>
      </c>
      <c r="H11" s="11">
        <v>12.22</v>
      </c>
    </row>
    <row r="12" spans="1:15">
      <c r="A12" s="35">
        <v>44500</v>
      </c>
      <c r="B12" s="10">
        <v>10</v>
      </c>
      <c r="C12" s="10" t="s">
        <v>45</v>
      </c>
      <c r="D12" s="10" t="s">
        <v>19</v>
      </c>
      <c r="E12" s="10" t="s">
        <v>97</v>
      </c>
      <c r="F12" s="10" t="s">
        <v>46</v>
      </c>
      <c r="G12" s="10">
        <v>50</v>
      </c>
      <c r="H12" s="11">
        <v>14</v>
      </c>
    </row>
    <row r="13" spans="1:15">
      <c r="A13" s="35">
        <v>44530</v>
      </c>
      <c r="B13" s="10">
        <v>11</v>
      </c>
      <c r="C13" s="10" t="s">
        <v>47</v>
      </c>
      <c r="D13" s="10" t="s">
        <v>27</v>
      </c>
      <c r="E13" s="10" t="s">
        <v>28</v>
      </c>
      <c r="F13" s="10" t="s">
        <v>48</v>
      </c>
      <c r="G13" s="10">
        <v>5</v>
      </c>
      <c r="H13" s="11">
        <v>160</v>
      </c>
    </row>
    <row r="14" spans="1:15">
      <c r="A14" s="35">
        <v>44561</v>
      </c>
      <c r="B14" s="10">
        <v>12</v>
      </c>
      <c r="C14" s="10" t="s">
        <v>49</v>
      </c>
      <c r="D14" s="10" t="s">
        <v>32</v>
      </c>
      <c r="E14" s="10" t="s">
        <v>33</v>
      </c>
      <c r="F14" s="10" t="s">
        <v>50</v>
      </c>
      <c r="G14" s="10">
        <v>20</v>
      </c>
      <c r="H14" s="11">
        <v>45</v>
      </c>
    </row>
    <row r="15" spans="1:15">
      <c r="A15" s="35">
        <v>44592</v>
      </c>
      <c r="B15" s="10">
        <v>13</v>
      </c>
      <c r="C15" s="10" t="s">
        <v>51</v>
      </c>
      <c r="D15" s="10" t="s">
        <v>23</v>
      </c>
      <c r="E15" s="10" t="s">
        <v>20</v>
      </c>
      <c r="F15" s="10" t="s">
        <v>52</v>
      </c>
      <c r="G15" s="10">
        <v>0</v>
      </c>
      <c r="H15" s="10" t="s">
        <v>30</v>
      </c>
    </row>
    <row r="16" spans="1:15">
      <c r="A16" s="35">
        <v>44620</v>
      </c>
      <c r="B16" s="10">
        <v>14</v>
      </c>
      <c r="C16" s="10" t="s">
        <v>53</v>
      </c>
      <c r="D16" s="12" t="s">
        <v>95</v>
      </c>
      <c r="E16" s="10" t="s">
        <v>97</v>
      </c>
      <c r="F16" s="10" t="s">
        <v>54</v>
      </c>
      <c r="G16" s="10">
        <v>30</v>
      </c>
      <c r="H16" s="11">
        <v>36.67</v>
      </c>
    </row>
    <row r="17" spans="1:8">
      <c r="A17" s="35">
        <v>44651</v>
      </c>
      <c r="B17" s="10">
        <v>15</v>
      </c>
      <c r="C17" s="10" t="s">
        <v>55</v>
      </c>
      <c r="D17" s="10" t="s">
        <v>27</v>
      </c>
      <c r="E17" s="10" t="s">
        <v>28</v>
      </c>
      <c r="F17" s="10" t="s">
        <v>56</v>
      </c>
      <c r="G17" s="10">
        <v>35</v>
      </c>
      <c r="H17" s="11">
        <v>34.29</v>
      </c>
    </row>
    <row r="18" spans="1:8">
      <c r="A18" s="35">
        <v>44681</v>
      </c>
      <c r="B18" s="10">
        <v>16</v>
      </c>
      <c r="C18" s="10" t="s">
        <v>57</v>
      </c>
      <c r="D18" s="12" t="s">
        <v>95</v>
      </c>
      <c r="E18" s="10" t="s">
        <v>33</v>
      </c>
      <c r="F18" s="10" t="s">
        <v>58</v>
      </c>
      <c r="G18" s="10">
        <v>0</v>
      </c>
      <c r="H18" s="10" t="s">
        <v>30</v>
      </c>
    </row>
    <row r="19" spans="1:8">
      <c r="A19" s="35">
        <v>44712</v>
      </c>
      <c r="B19" s="10">
        <v>17</v>
      </c>
      <c r="C19" s="10" t="s">
        <v>59</v>
      </c>
      <c r="D19" s="10" t="s">
        <v>23</v>
      </c>
      <c r="E19" s="10" t="s">
        <v>20</v>
      </c>
      <c r="F19" s="10" t="s">
        <v>60</v>
      </c>
      <c r="G19" s="10">
        <v>40</v>
      </c>
      <c r="H19" s="11">
        <v>35</v>
      </c>
    </row>
    <row r="20" spans="1:8">
      <c r="A20" s="35">
        <v>44742</v>
      </c>
      <c r="B20" s="10">
        <v>18</v>
      </c>
      <c r="C20" s="10" t="s">
        <v>61</v>
      </c>
      <c r="D20" s="10" t="s">
        <v>19</v>
      </c>
      <c r="E20" s="10" t="s">
        <v>97</v>
      </c>
      <c r="F20" s="10" t="s">
        <v>62</v>
      </c>
      <c r="G20" s="10">
        <v>45</v>
      </c>
      <c r="H20" s="11">
        <v>33.33</v>
      </c>
    </row>
    <row r="21" spans="1:8">
      <c r="A21" s="35">
        <v>44773</v>
      </c>
      <c r="B21" s="10">
        <v>19</v>
      </c>
      <c r="C21" s="10" t="s">
        <v>63</v>
      </c>
      <c r="D21" s="10" t="s">
        <v>27</v>
      </c>
      <c r="E21" s="10" t="s">
        <v>28</v>
      </c>
      <c r="F21" s="10" t="s">
        <v>64</v>
      </c>
      <c r="G21" s="10">
        <v>50</v>
      </c>
      <c r="H21" s="11">
        <v>32</v>
      </c>
    </row>
    <row r="22" spans="1:8">
      <c r="A22" s="35">
        <v>44804</v>
      </c>
      <c r="B22" s="10">
        <v>20</v>
      </c>
      <c r="C22" s="10" t="s">
        <v>65</v>
      </c>
      <c r="D22" s="10" t="s">
        <v>32</v>
      </c>
      <c r="E22" s="10" t="s">
        <v>33</v>
      </c>
      <c r="F22" s="10" t="s">
        <v>66</v>
      </c>
      <c r="G22" s="10">
        <v>55</v>
      </c>
      <c r="H22" s="11">
        <v>30.91</v>
      </c>
    </row>
    <row r="23" spans="1:8">
      <c r="A23" s="35">
        <v>44834</v>
      </c>
      <c r="B23" s="10">
        <v>21</v>
      </c>
      <c r="C23" s="10" t="s">
        <v>67</v>
      </c>
      <c r="D23" s="10" t="s">
        <v>23</v>
      </c>
      <c r="E23" s="10" t="s">
        <v>20</v>
      </c>
      <c r="F23" s="10" t="s">
        <v>68</v>
      </c>
      <c r="G23" s="10">
        <v>60</v>
      </c>
      <c r="H23" s="11">
        <v>30</v>
      </c>
    </row>
    <row r="24" spans="1:8">
      <c r="A24" s="35">
        <v>44865</v>
      </c>
      <c r="B24" s="10">
        <v>22</v>
      </c>
      <c r="C24" s="10" t="s">
        <v>69</v>
      </c>
      <c r="D24" s="10" t="s">
        <v>19</v>
      </c>
      <c r="E24" s="10" t="s">
        <v>97</v>
      </c>
      <c r="F24" s="10" t="s">
        <v>70</v>
      </c>
      <c r="G24" s="10">
        <v>0</v>
      </c>
      <c r="H24" s="10" t="s">
        <v>30</v>
      </c>
    </row>
    <row r="25" spans="1:8">
      <c r="A25" s="35">
        <v>44895</v>
      </c>
      <c r="B25" s="10">
        <v>23</v>
      </c>
      <c r="C25" s="10" t="s">
        <v>71</v>
      </c>
      <c r="D25" s="10" t="s">
        <v>27</v>
      </c>
      <c r="E25" s="10" t="s">
        <v>28</v>
      </c>
      <c r="F25" s="10" t="s">
        <v>72</v>
      </c>
      <c r="G25" s="10">
        <v>65</v>
      </c>
      <c r="H25" s="11">
        <v>30.77</v>
      </c>
    </row>
    <row r="26" spans="1:8">
      <c r="A26" s="35">
        <v>44926</v>
      </c>
      <c r="B26" s="10">
        <v>24</v>
      </c>
      <c r="C26" s="10" t="s">
        <v>73</v>
      </c>
      <c r="D26" s="10" t="s">
        <v>32</v>
      </c>
      <c r="E26" s="10" t="s">
        <v>33</v>
      </c>
      <c r="F26" s="10" t="s">
        <v>74</v>
      </c>
      <c r="G26" s="10">
        <v>70</v>
      </c>
      <c r="H26" s="11">
        <v>30</v>
      </c>
    </row>
    <row r="27" spans="1:8">
      <c r="A27" s="35">
        <v>44957</v>
      </c>
      <c r="B27" s="10">
        <v>25</v>
      </c>
      <c r="C27" s="10" t="s">
        <v>75</v>
      </c>
      <c r="D27" s="10" t="s">
        <v>76</v>
      </c>
      <c r="E27" s="10" t="s">
        <v>77</v>
      </c>
      <c r="F27" s="10" t="s">
        <v>78</v>
      </c>
      <c r="G27" s="10">
        <v>75</v>
      </c>
      <c r="H27" s="11">
        <v>29.33</v>
      </c>
    </row>
    <row r="28" spans="1:8">
      <c r="A28" s="35">
        <v>44985</v>
      </c>
      <c r="B28" s="10">
        <v>26</v>
      </c>
      <c r="C28" s="10" t="s">
        <v>79</v>
      </c>
      <c r="D28" s="10" t="s">
        <v>76</v>
      </c>
      <c r="E28" s="10" t="s">
        <v>80</v>
      </c>
      <c r="F28" s="10" t="s">
        <v>81</v>
      </c>
      <c r="G28" s="10">
        <v>80</v>
      </c>
      <c r="H28" s="11">
        <v>28.75</v>
      </c>
    </row>
    <row r="29" spans="1:8">
      <c r="A29" s="35">
        <v>45016</v>
      </c>
      <c r="B29" s="10">
        <v>27</v>
      </c>
      <c r="C29" s="10" t="s">
        <v>51</v>
      </c>
      <c r="D29" s="10" t="s">
        <v>23</v>
      </c>
      <c r="E29" s="10" t="s">
        <v>82</v>
      </c>
      <c r="F29" s="10" t="s">
        <v>83</v>
      </c>
      <c r="G29" s="10">
        <v>0</v>
      </c>
      <c r="H29" s="10" t="s">
        <v>30</v>
      </c>
    </row>
    <row r="30" spans="1:8">
      <c r="A30" s="35">
        <v>45046</v>
      </c>
      <c r="B30" s="10">
        <v>28</v>
      </c>
      <c r="C30" s="10" t="s">
        <v>49</v>
      </c>
      <c r="D30" s="10" t="s">
        <v>32</v>
      </c>
      <c r="E30" s="10" t="s">
        <v>84</v>
      </c>
      <c r="F30" s="10" t="s">
        <v>85</v>
      </c>
      <c r="G30" s="10">
        <v>85</v>
      </c>
      <c r="H30" s="11">
        <v>29.41</v>
      </c>
    </row>
    <row r="31" spans="1:8">
      <c r="A31" s="36"/>
    </row>
  </sheetData>
  <conditionalFormatting sqref="B2:B30">
    <cfRule type="duplicateValues" dxfId="82" priority="1"/>
  </conditionalFormatting>
  <dataValidations count="1">
    <dataValidation type="list" allowBlank="1" showInputMessage="1" showErrorMessage="1" sqref="D3:D30" xr:uid="{E3869D90-3986-400E-9CAB-62734B6C8585}">
      <formula1>"North, South, East, West, Asgard"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43A3-EE9C-44DD-8374-BB243651186B}">
  <dimension ref="A1:O31"/>
  <sheetViews>
    <sheetView workbookViewId="0">
      <selection activeCell="G18" sqref="G18"/>
    </sheetView>
  </sheetViews>
  <sheetFormatPr defaultRowHeight="15"/>
  <cols>
    <col min="1" max="1" width="14.85546875" bestFit="1" customWidth="1"/>
    <col min="2" max="2" width="7.42578125" bestFit="1" customWidth="1"/>
    <col min="3" max="3" width="17.5703125" bestFit="1" customWidth="1"/>
    <col min="4" max="4" width="11.7109375" bestFit="1" customWidth="1"/>
    <col min="5" max="5" width="11.140625" bestFit="1" customWidth="1"/>
    <col min="6" max="6" width="23.42578125" bestFit="1" customWidth="1"/>
    <col min="7" max="7" width="13.28515625" bestFit="1" customWidth="1"/>
    <col min="8" max="8" width="17.85546875" bestFit="1" customWidth="1"/>
  </cols>
  <sheetData>
    <row r="1" spans="1:15" s="7" customFormat="1" ht="48.75" customHeight="1">
      <c r="A1" s="6" t="s">
        <v>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4" customFormat="1">
      <c r="A2" s="15" t="s">
        <v>10</v>
      </c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3" t="s">
        <v>17</v>
      </c>
    </row>
    <row r="3" spans="1:15">
      <c r="A3" s="16">
        <v>44227</v>
      </c>
      <c r="B3" s="20">
        <v>1</v>
      </c>
      <c r="C3" s="17" t="s">
        <v>91</v>
      </c>
      <c r="D3" s="17" t="s">
        <v>19</v>
      </c>
      <c r="E3" s="17" t="s">
        <v>20</v>
      </c>
      <c r="F3" s="17" t="s">
        <v>21</v>
      </c>
      <c r="G3" s="20">
        <v>10</v>
      </c>
      <c r="H3" s="18">
        <v>20</v>
      </c>
    </row>
    <row r="4" spans="1:15">
      <c r="A4" s="16">
        <v>44255</v>
      </c>
      <c r="B4" s="20">
        <v>2</v>
      </c>
      <c r="C4" s="17" t="s">
        <v>22</v>
      </c>
      <c r="D4" s="17" t="s">
        <v>23</v>
      </c>
      <c r="E4" s="17" t="s">
        <v>97</v>
      </c>
      <c r="F4" s="17" t="s">
        <v>25</v>
      </c>
      <c r="G4" s="20">
        <v>15</v>
      </c>
      <c r="H4" s="18">
        <v>10</v>
      </c>
    </row>
    <row r="5" spans="1:15">
      <c r="A5" s="16">
        <v>44286</v>
      </c>
      <c r="B5" s="20">
        <v>3</v>
      </c>
      <c r="C5" s="17" t="s">
        <v>92</v>
      </c>
      <c r="D5" s="17" t="s">
        <v>27</v>
      </c>
      <c r="E5" s="17" t="s">
        <v>28</v>
      </c>
      <c r="F5" s="17" t="s">
        <v>29</v>
      </c>
      <c r="G5" s="20">
        <v>0</v>
      </c>
      <c r="H5" s="17" t="s">
        <v>30</v>
      </c>
    </row>
    <row r="6" spans="1:15">
      <c r="A6" s="16">
        <v>44316</v>
      </c>
      <c r="B6" s="20">
        <v>4</v>
      </c>
      <c r="C6" s="17" t="s">
        <v>93</v>
      </c>
      <c r="D6" s="17" t="s">
        <v>32</v>
      </c>
      <c r="E6" s="17" t="s">
        <v>33</v>
      </c>
      <c r="F6" s="17" t="s">
        <v>34</v>
      </c>
      <c r="G6" s="20">
        <v>25</v>
      </c>
      <c r="H6" s="18">
        <v>10</v>
      </c>
    </row>
    <row r="7" spans="1:15">
      <c r="A7" s="16">
        <v>44347</v>
      </c>
      <c r="B7" s="20">
        <v>5</v>
      </c>
      <c r="C7" s="17" t="s">
        <v>35</v>
      </c>
      <c r="D7" s="17" t="s">
        <v>23</v>
      </c>
      <c r="E7" s="17" t="s">
        <v>20</v>
      </c>
      <c r="F7" s="17" t="s">
        <v>36</v>
      </c>
      <c r="G7" s="20">
        <v>30</v>
      </c>
      <c r="H7" s="18">
        <v>16.670000000000002</v>
      </c>
    </row>
    <row r="8" spans="1:15">
      <c r="A8" s="16">
        <v>44377</v>
      </c>
      <c r="B8" s="20">
        <v>6</v>
      </c>
      <c r="C8" s="17" t="s">
        <v>94</v>
      </c>
      <c r="D8" s="19" t="s">
        <v>23</v>
      </c>
      <c r="E8" s="17" t="s">
        <v>97</v>
      </c>
      <c r="F8" s="17" t="s">
        <v>38</v>
      </c>
      <c r="G8" s="20">
        <v>0</v>
      </c>
      <c r="H8" s="17" t="s">
        <v>30</v>
      </c>
    </row>
    <row r="9" spans="1:15">
      <c r="A9" s="16">
        <v>44408</v>
      </c>
      <c r="B9" s="20">
        <v>7</v>
      </c>
      <c r="C9" s="17" t="s">
        <v>39</v>
      </c>
      <c r="D9" s="17" t="s">
        <v>27</v>
      </c>
      <c r="E9" s="17" t="s">
        <v>28</v>
      </c>
      <c r="F9" s="17" t="s">
        <v>40</v>
      </c>
      <c r="G9" s="20">
        <v>35</v>
      </c>
      <c r="H9" s="18">
        <v>10</v>
      </c>
    </row>
    <row r="10" spans="1:15">
      <c r="A10" s="16">
        <v>44439</v>
      </c>
      <c r="B10" s="20">
        <v>8</v>
      </c>
      <c r="C10" s="17" t="s">
        <v>41</v>
      </c>
      <c r="D10" s="17" t="s">
        <v>32</v>
      </c>
      <c r="E10" s="17" t="s">
        <v>33</v>
      </c>
      <c r="F10" s="17" t="s">
        <v>42</v>
      </c>
      <c r="G10" s="20">
        <v>40</v>
      </c>
      <c r="H10" s="18">
        <v>15</v>
      </c>
    </row>
    <row r="11" spans="1:15">
      <c r="A11" s="16">
        <v>44469</v>
      </c>
      <c r="B11" s="20">
        <v>9</v>
      </c>
      <c r="C11" s="17" t="s">
        <v>43</v>
      </c>
      <c r="D11" s="17" t="s">
        <v>23</v>
      </c>
      <c r="E11" s="17" t="s">
        <v>20</v>
      </c>
      <c r="F11" s="17" t="s">
        <v>44</v>
      </c>
      <c r="G11" s="20">
        <v>45</v>
      </c>
      <c r="H11" s="18">
        <v>12.22</v>
      </c>
    </row>
    <row r="12" spans="1:15">
      <c r="A12" s="16">
        <v>44500</v>
      </c>
      <c r="B12" s="20">
        <v>10</v>
      </c>
      <c r="C12" s="17" t="s">
        <v>45</v>
      </c>
      <c r="D12" s="17" t="s">
        <v>19</v>
      </c>
      <c r="E12" s="17" t="s">
        <v>97</v>
      </c>
      <c r="F12" s="17" t="s">
        <v>46</v>
      </c>
      <c r="G12" s="20">
        <v>50</v>
      </c>
      <c r="H12" s="18">
        <v>14</v>
      </c>
    </row>
    <row r="13" spans="1:15">
      <c r="A13" s="16">
        <v>44530</v>
      </c>
      <c r="B13" s="20">
        <v>11</v>
      </c>
      <c r="C13" s="17" t="s">
        <v>47</v>
      </c>
      <c r="D13" s="17" t="s">
        <v>27</v>
      </c>
      <c r="E13" s="17" t="s">
        <v>28</v>
      </c>
      <c r="F13" s="17" t="s">
        <v>48</v>
      </c>
      <c r="G13" s="20">
        <v>5</v>
      </c>
      <c r="H13" s="18">
        <v>160</v>
      </c>
    </row>
    <row r="14" spans="1:15">
      <c r="A14" s="16">
        <v>44561</v>
      </c>
      <c r="B14" s="20">
        <v>12</v>
      </c>
      <c r="C14" s="17" t="s">
        <v>49</v>
      </c>
      <c r="D14" s="17" t="s">
        <v>32</v>
      </c>
      <c r="E14" s="17" t="s">
        <v>33</v>
      </c>
      <c r="F14" s="17" t="s">
        <v>50</v>
      </c>
      <c r="G14" s="20">
        <v>20</v>
      </c>
      <c r="H14" s="18">
        <v>45</v>
      </c>
    </row>
    <row r="15" spans="1:15">
      <c r="A15" s="16">
        <v>44592</v>
      </c>
      <c r="B15" s="20">
        <v>13</v>
      </c>
      <c r="C15" s="17" t="s">
        <v>51</v>
      </c>
      <c r="D15" s="17" t="s">
        <v>23</v>
      </c>
      <c r="E15" s="17" t="s">
        <v>20</v>
      </c>
      <c r="F15" s="17" t="s">
        <v>52</v>
      </c>
      <c r="G15" s="20">
        <v>0</v>
      </c>
      <c r="H15" s="17" t="s">
        <v>30</v>
      </c>
    </row>
    <row r="16" spans="1:15">
      <c r="A16" s="16">
        <v>44620</v>
      </c>
      <c r="B16" s="20">
        <v>14</v>
      </c>
      <c r="C16" s="17" t="s">
        <v>53</v>
      </c>
      <c r="D16" s="19" t="s">
        <v>23</v>
      </c>
      <c r="E16" s="17" t="s">
        <v>97</v>
      </c>
      <c r="F16" s="17" t="s">
        <v>54</v>
      </c>
      <c r="G16" s="20">
        <v>30</v>
      </c>
      <c r="H16" s="18">
        <v>36.67</v>
      </c>
    </row>
    <row r="17" spans="1:8">
      <c r="A17" s="16">
        <v>44651</v>
      </c>
      <c r="B17" s="20">
        <v>15</v>
      </c>
      <c r="C17" s="17" t="s">
        <v>55</v>
      </c>
      <c r="D17" s="17" t="s">
        <v>27</v>
      </c>
      <c r="E17" s="17" t="s">
        <v>28</v>
      </c>
      <c r="F17" s="17" t="s">
        <v>56</v>
      </c>
      <c r="G17" s="20">
        <v>35</v>
      </c>
      <c r="H17" s="18">
        <v>34.29</v>
      </c>
    </row>
    <row r="18" spans="1:8">
      <c r="A18" s="16">
        <v>44681</v>
      </c>
      <c r="B18" s="20">
        <v>16</v>
      </c>
      <c r="C18" s="17" t="s">
        <v>57</v>
      </c>
      <c r="D18" s="19" t="s">
        <v>27</v>
      </c>
      <c r="E18" s="17" t="s">
        <v>33</v>
      </c>
      <c r="F18" s="17" t="s">
        <v>58</v>
      </c>
      <c r="G18" s="20">
        <v>0</v>
      </c>
      <c r="H18" s="17" t="s">
        <v>30</v>
      </c>
    </row>
    <row r="19" spans="1:8">
      <c r="A19" s="16">
        <v>44712</v>
      </c>
      <c r="B19" s="20">
        <v>17</v>
      </c>
      <c r="C19" s="17" t="s">
        <v>59</v>
      </c>
      <c r="D19" s="17" t="s">
        <v>23</v>
      </c>
      <c r="E19" s="17" t="s">
        <v>20</v>
      </c>
      <c r="F19" s="17" t="s">
        <v>60</v>
      </c>
      <c r="G19" s="20">
        <v>40</v>
      </c>
      <c r="H19" s="18">
        <v>35</v>
      </c>
    </row>
    <row r="20" spans="1:8">
      <c r="A20" s="16">
        <v>44742</v>
      </c>
      <c r="B20" s="20">
        <v>18</v>
      </c>
      <c r="C20" s="17" t="s">
        <v>61</v>
      </c>
      <c r="D20" s="17" t="s">
        <v>19</v>
      </c>
      <c r="E20" s="17" t="s">
        <v>97</v>
      </c>
      <c r="F20" s="17" t="s">
        <v>62</v>
      </c>
      <c r="G20" s="20">
        <v>45</v>
      </c>
      <c r="H20" s="18">
        <v>33.33</v>
      </c>
    </row>
    <row r="21" spans="1:8">
      <c r="A21" s="16">
        <v>44773</v>
      </c>
      <c r="B21" s="20">
        <v>19</v>
      </c>
      <c r="C21" s="17" t="s">
        <v>63</v>
      </c>
      <c r="D21" s="17" t="s">
        <v>27</v>
      </c>
      <c r="E21" s="17" t="s">
        <v>28</v>
      </c>
      <c r="F21" s="17" t="s">
        <v>64</v>
      </c>
      <c r="G21" s="20">
        <v>50</v>
      </c>
      <c r="H21" s="18">
        <v>32</v>
      </c>
    </row>
    <row r="22" spans="1:8">
      <c r="A22" s="16">
        <v>44804</v>
      </c>
      <c r="B22" s="20">
        <v>20</v>
      </c>
      <c r="C22" s="17" t="s">
        <v>65</v>
      </c>
      <c r="D22" s="17" t="s">
        <v>32</v>
      </c>
      <c r="E22" s="17" t="s">
        <v>33</v>
      </c>
      <c r="F22" s="17" t="s">
        <v>66</v>
      </c>
      <c r="G22" s="20">
        <v>55</v>
      </c>
      <c r="H22" s="18">
        <v>30.91</v>
      </c>
    </row>
    <row r="23" spans="1:8">
      <c r="A23" s="16">
        <v>44834</v>
      </c>
      <c r="B23" s="20">
        <v>21</v>
      </c>
      <c r="C23" s="17" t="s">
        <v>67</v>
      </c>
      <c r="D23" s="17" t="s">
        <v>23</v>
      </c>
      <c r="E23" s="17" t="s">
        <v>20</v>
      </c>
      <c r="F23" s="17" t="s">
        <v>68</v>
      </c>
      <c r="G23" s="20">
        <v>60</v>
      </c>
      <c r="H23" s="18">
        <v>30</v>
      </c>
    </row>
    <row r="24" spans="1:8">
      <c r="A24" s="16">
        <v>44865</v>
      </c>
      <c r="B24" s="20">
        <v>22</v>
      </c>
      <c r="C24" s="17" t="s">
        <v>69</v>
      </c>
      <c r="D24" s="17" t="s">
        <v>19</v>
      </c>
      <c r="E24" s="17" t="s">
        <v>97</v>
      </c>
      <c r="F24" s="17" t="s">
        <v>70</v>
      </c>
      <c r="G24" s="20">
        <v>0</v>
      </c>
      <c r="H24" s="17" t="s">
        <v>30</v>
      </c>
    </row>
    <row r="25" spans="1:8">
      <c r="A25" s="16">
        <v>44895</v>
      </c>
      <c r="B25" s="20">
        <v>23</v>
      </c>
      <c r="C25" s="17" t="s">
        <v>71</v>
      </c>
      <c r="D25" s="17" t="s">
        <v>27</v>
      </c>
      <c r="E25" s="17" t="s">
        <v>28</v>
      </c>
      <c r="F25" s="17" t="s">
        <v>72</v>
      </c>
      <c r="G25" s="20">
        <v>65</v>
      </c>
      <c r="H25" s="18">
        <v>30.77</v>
      </c>
    </row>
    <row r="26" spans="1:8">
      <c r="A26" s="16">
        <v>44926</v>
      </c>
      <c r="B26" s="20">
        <v>24</v>
      </c>
      <c r="C26" s="17" t="s">
        <v>73</v>
      </c>
      <c r="D26" s="17" t="s">
        <v>32</v>
      </c>
      <c r="E26" s="17" t="s">
        <v>33</v>
      </c>
      <c r="F26" s="17" t="s">
        <v>74</v>
      </c>
      <c r="G26" s="20">
        <v>70</v>
      </c>
      <c r="H26" s="18">
        <v>30</v>
      </c>
    </row>
    <row r="27" spans="1:8">
      <c r="A27" s="16">
        <v>44957</v>
      </c>
      <c r="B27" s="20">
        <v>25</v>
      </c>
      <c r="C27" s="17" t="s">
        <v>75</v>
      </c>
      <c r="D27" s="17" t="s">
        <v>76</v>
      </c>
      <c r="E27" s="17" t="s">
        <v>77</v>
      </c>
      <c r="F27" s="17" t="s">
        <v>78</v>
      </c>
      <c r="G27" s="20">
        <v>75</v>
      </c>
      <c r="H27" s="18">
        <v>29.33</v>
      </c>
    </row>
    <row r="28" spans="1:8">
      <c r="A28" s="16">
        <v>44985</v>
      </c>
      <c r="B28" s="20">
        <v>26</v>
      </c>
      <c r="C28" s="17" t="s">
        <v>79</v>
      </c>
      <c r="D28" s="17" t="s">
        <v>76</v>
      </c>
      <c r="E28" s="17" t="s">
        <v>80</v>
      </c>
      <c r="F28" s="17" t="s">
        <v>81</v>
      </c>
      <c r="G28" s="20">
        <v>80</v>
      </c>
      <c r="H28" s="18">
        <v>28.75</v>
      </c>
    </row>
    <row r="29" spans="1:8">
      <c r="A29" s="16">
        <v>45016</v>
      </c>
      <c r="B29" s="20">
        <v>27</v>
      </c>
      <c r="C29" s="17" t="s">
        <v>51</v>
      </c>
      <c r="D29" s="17" t="s">
        <v>23</v>
      </c>
      <c r="E29" s="17" t="s">
        <v>82</v>
      </c>
      <c r="F29" s="17" t="s">
        <v>83</v>
      </c>
      <c r="G29" s="20">
        <v>0</v>
      </c>
      <c r="H29" s="17" t="s">
        <v>30</v>
      </c>
    </row>
    <row r="30" spans="1:8">
      <c r="A30" s="16">
        <v>45046</v>
      </c>
      <c r="B30" s="20">
        <v>28</v>
      </c>
      <c r="C30" s="17" t="s">
        <v>49</v>
      </c>
      <c r="D30" s="17" t="s">
        <v>32</v>
      </c>
      <c r="E30" s="17" t="s">
        <v>84</v>
      </c>
      <c r="F30" s="17" t="s">
        <v>85</v>
      </c>
      <c r="G30" s="20">
        <v>85</v>
      </c>
      <c r="H30" s="18">
        <v>29.41</v>
      </c>
    </row>
    <row r="31" spans="1:8">
      <c r="A31" s="17" t="s">
        <v>100</v>
      </c>
      <c r="B31" s="20"/>
      <c r="C31" s="17"/>
      <c r="D31" s="17"/>
      <c r="E31" s="17"/>
      <c r="F31" s="17"/>
      <c r="G31" s="20"/>
      <c r="H31" s="18">
        <f>SUBTOTAL(104,Table1[Price Per Unit])</f>
        <v>160</v>
      </c>
    </row>
  </sheetData>
  <conditionalFormatting sqref="B2:B30">
    <cfRule type="duplicateValues" dxfId="81" priority="1"/>
  </conditionalFormatting>
  <dataValidations count="1">
    <dataValidation type="list" allowBlank="1" showInputMessage="1" showErrorMessage="1" sqref="D3:D30" xr:uid="{6FD0EDEE-26F4-469B-8A9C-2CFE46C3F946}">
      <formula1>"North, South, East, West, Asgard"</formula1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BD40-4414-4762-BAB9-977F2F509B43}">
  <dimension ref="A1:O31"/>
  <sheetViews>
    <sheetView workbookViewId="0">
      <selection activeCell="F3" sqref="F3"/>
    </sheetView>
  </sheetViews>
  <sheetFormatPr defaultRowHeight="15"/>
  <cols>
    <col min="1" max="1" width="14.85546875" bestFit="1" customWidth="1"/>
    <col min="2" max="2" width="7.42578125" bestFit="1" customWidth="1"/>
    <col min="3" max="3" width="17.5703125" bestFit="1" customWidth="1"/>
    <col min="4" max="4" width="11.7109375" bestFit="1" customWidth="1"/>
    <col min="5" max="5" width="11.140625" bestFit="1" customWidth="1"/>
    <col min="6" max="6" width="23.42578125" bestFit="1" customWidth="1"/>
    <col min="7" max="7" width="13.28515625" style="14" bestFit="1" customWidth="1"/>
    <col min="8" max="8" width="17.85546875" bestFit="1" customWidth="1"/>
    <col min="9" max="9" width="10.85546875" bestFit="1" customWidth="1"/>
    <col min="10" max="11" width="50.85546875" customWidth="1"/>
  </cols>
  <sheetData>
    <row r="1" spans="1:15" s="7" customFormat="1" ht="48.75" customHeight="1">
      <c r="A1" s="6" t="s">
        <v>101</v>
      </c>
      <c r="B1" s="6"/>
      <c r="C1" s="6"/>
      <c r="D1" s="6"/>
      <c r="E1" s="6"/>
      <c r="F1" s="6"/>
      <c r="G1" s="22"/>
      <c r="H1" s="6"/>
      <c r="I1" s="6"/>
      <c r="J1" s="6"/>
      <c r="K1" s="6"/>
      <c r="L1" s="6"/>
      <c r="M1" s="6"/>
      <c r="N1" s="6"/>
      <c r="O1" s="6"/>
    </row>
    <row r="2" spans="1:15" s="14" customFormat="1">
      <c r="A2" s="15" t="s">
        <v>10</v>
      </c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23" t="s">
        <v>16</v>
      </c>
      <c r="H2" s="13" t="s">
        <v>17</v>
      </c>
      <c r="I2" s="15" t="s">
        <v>102</v>
      </c>
    </row>
    <row r="3" spans="1:15">
      <c r="A3" s="16">
        <v>44227</v>
      </c>
      <c r="B3" s="20">
        <v>1</v>
      </c>
      <c r="C3" s="17" t="s">
        <v>91</v>
      </c>
      <c r="D3" s="17" t="s">
        <v>19</v>
      </c>
      <c r="E3" s="17" t="s">
        <v>20</v>
      </c>
      <c r="F3" s="17" t="s">
        <v>21</v>
      </c>
      <c r="G3" s="24">
        <v>10</v>
      </c>
      <c r="H3" s="18">
        <v>20</v>
      </c>
      <c r="I3" s="21">
        <f>IFERROR( Table134[[#This Row],[Quantity]]*Table134[[#This Row],[Price Per Unit]], "")</f>
        <v>200</v>
      </c>
    </row>
    <row r="4" spans="1:15">
      <c r="A4" s="16">
        <v>44255</v>
      </c>
      <c r="B4" s="20">
        <v>2</v>
      </c>
      <c r="C4" s="17" t="s">
        <v>22</v>
      </c>
      <c r="D4" s="17" t="s">
        <v>23</v>
      </c>
      <c r="E4" s="17" t="s">
        <v>97</v>
      </c>
      <c r="F4" s="17" t="s">
        <v>25</v>
      </c>
      <c r="G4" s="24">
        <v>15</v>
      </c>
      <c r="H4" s="18">
        <v>10</v>
      </c>
      <c r="I4" s="21">
        <f>IFERROR( Table134[[#This Row],[Quantity]]*Table134[[#This Row],[Price Per Unit]], "")</f>
        <v>150</v>
      </c>
    </row>
    <row r="5" spans="1:15">
      <c r="A5" s="16">
        <v>44286</v>
      </c>
      <c r="B5" s="20">
        <v>3</v>
      </c>
      <c r="C5" s="17" t="s">
        <v>92</v>
      </c>
      <c r="D5" s="17" t="s">
        <v>27</v>
      </c>
      <c r="E5" s="17" t="s">
        <v>28</v>
      </c>
      <c r="F5" s="17" t="s">
        <v>29</v>
      </c>
      <c r="G5" s="24">
        <v>0</v>
      </c>
      <c r="H5" s="17" t="s">
        <v>30</v>
      </c>
      <c r="I5" s="21" t="str">
        <f>IFERROR( Table134[[#This Row],[Quantity]]*Table134[[#This Row],[Price Per Unit]], "")</f>
        <v/>
      </c>
    </row>
    <row r="6" spans="1:15">
      <c r="A6" s="16">
        <v>44316</v>
      </c>
      <c r="B6" s="20">
        <v>4</v>
      </c>
      <c r="C6" s="17" t="s">
        <v>93</v>
      </c>
      <c r="D6" s="17" t="s">
        <v>32</v>
      </c>
      <c r="E6" s="17" t="s">
        <v>33</v>
      </c>
      <c r="F6" s="17" t="s">
        <v>34</v>
      </c>
      <c r="G6" s="24">
        <v>25</v>
      </c>
      <c r="H6" s="18">
        <v>10</v>
      </c>
      <c r="I6" s="21">
        <f>IFERROR( Table134[[#This Row],[Quantity]]*Table134[[#This Row],[Price Per Unit]], "")</f>
        <v>250</v>
      </c>
    </row>
    <row r="7" spans="1:15">
      <c r="A7" s="16">
        <v>44347</v>
      </c>
      <c r="B7" s="20">
        <v>5</v>
      </c>
      <c r="C7" s="17" t="s">
        <v>35</v>
      </c>
      <c r="D7" s="17" t="s">
        <v>23</v>
      </c>
      <c r="E7" s="17" t="s">
        <v>20</v>
      </c>
      <c r="F7" s="17" t="s">
        <v>36</v>
      </c>
      <c r="G7" s="24">
        <v>30</v>
      </c>
      <c r="H7" s="18">
        <v>16.670000000000002</v>
      </c>
      <c r="I7" s="21">
        <f>IFERROR( Table134[[#This Row],[Quantity]]*Table134[[#This Row],[Price Per Unit]], "")</f>
        <v>500.1</v>
      </c>
    </row>
    <row r="8" spans="1:15">
      <c r="A8" s="16">
        <v>44377</v>
      </c>
      <c r="B8" s="20">
        <v>6</v>
      </c>
      <c r="C8" s="17" t="s">
        <v>94</v>
      </c>
      <c r="D8" s="19" t="s">
        <v>95</v>
      </c>
      <c r="E8" s="17" t="s">
        <v>97</v>
      </c>
      <c r="F8" s="17" t="s">
        <v>38</v>
      </c>
      <c r="G8" s="24">
        <v>0</v>
      </c>
      <c r="H8" s="17" t="s">
        <v>30</v>
      </c>
      <c r="I8" s="21" t="str">
        <f>IFERROR( Table134[[#This Row],[Quantity]]*Table134[[#This Row],[Price Per Unit]], "")</f>
        <v/>
      </c>
    </row>
    <row r="9" spans="1:15">
      <c r="A9" s="16">
        <v>44408</v>
      </c>
      <c r="B9" s="20">
        <v>7</v>
      </c>
      <c r="C9" s="17" t="s">
        <v>39</v>
      </c>
      <c r="D9" s="17" t="s">
        <v>27</v>
      </c>
      <c r="E9" s="17" t="s">
        <v>28</v>
      </c>
      <c r="F9" s="17" t="s">
        <v>40</v>
      </c>
      <c r="G9" s="24">
        <v>35</v>
      </c>
      <c r="H9" s="18">
        <v>10</v>
      </c>
      <c r="I9" s="21">
        <f>IFERROR( Table134[[#This Row],[Quantity]]*Table134[[#This Row],[Price Per Unit]], "")</f>
        <v>350</v>
      </c>
    </row>
    <row r="10" spans="1:15">
      <c r="A10" s="16">
        <v>44439</v>
      </c>
      <c r="B10" s="20">
        <v>8</v>
      </c>
      <c r="C10" s="17" t="s">
        <v>41</v>
      </c>
      <c r="D10" s="17" t="s">
        <v>32</v>
      </c>
      <c r="E10" s="17" t="s">
        <v>33</v>
      </c>
      <c r="F10" s="17" t="s">
        <v>42</v>
      </c>
      <c r="G10" s="24">
        <v>40</v>
      </c>
      <c r="H10" s="18">
        <v>15</v>
      </c>
      <c r="I10" s="21">
        <f>IFERROR( Table134[[#This Row],[Quantity]]*Table134[[#This Row],[Price Per Unit]], "")</f>
        <v>600</v>
      </c>
    </row>
    <row r="11" spans="1:15">
      <c r="A11" s="16">
        <v>44469</v>
      </c>
      <c r="B11" s="20">
        <v>9</v>
      </c>
      <c r="C11" s="17" t="s">
        <v>43</v>
      </c>
      <c r="D11" s="17" t="s">
        <v>23</v>
      </c>
      <c r="E11" s="17" t="s">
        <v>20</v>
      </c>
      <c r="F11" s="17" t="s">
        <v>44</v>
      </c>
      <c r="G11" s="24">
        <v>45</v>
      </c>
      <c r="H11" s="18">
        <v>12.22</v>
      </c>
      <c r="I11" s="21">
        <f>IFERROR( Table134[[#This Row],[Quantity]]*Table134[[#This Row],[Price Per Unit]], "")</f>
        <v>549.9</v>
      </c>
    </row>
    <row r="12" spans="1:15">
      <c r="A12" s="16">
        <v>44500</v>
      </c>
      <c r="B12" s="20">
        <v>10</v>
      </c>
      <c r="C12" s="17" t="s">
        <v>45</v>
      </c>
      <c r="D12" s="17" t="s">
        <v>19</v>
      </c>
      <c r="E12" s="17" t="s">
        <v>97</v>
      </c>
      <c r="F12" s="17" t="s">
        <v>46</v>
      </c>
      <c r="G12" s="24">
        <v>50</v>
      </c>
      <c r="H12" s="18">
        <v>14</v>
      </c>
      <c r="I12" s="21">
        <f>IFERROR( Table134[[#This Row],[Quantity]]*Table134[[#This Row],[Price Per Unit]], "")</f>
        <v>700</v>
      </c>
    </row>
    <row r="13" spans="1:15">
      <c r="A13" s="16">
        <v>44530</v>
      </c>
      <c r="B13" s="20">
        <v>11</v>
      </c>
      <c r="C13" s="17" t="s">
        <v>47</v>
      </c>
      <c r="D13" s="17" t="s">
        <v>27</v>
      </c>
      <c r="E13" s="17" t="s">
        <v>28</v>
      </c>
      <c r="F13" s="17" t="s">
        <v>48</v>
      </c>
      <c r="G13" s="24">
        <v>5</v>
      </c>
      <c r="H13" s="18">
        <v>160</v>
      </c>
      <c r="I13" s="21">
        <f>IFERROR( Table134[[#This Row],[Quantity]]*Table134[[#This Row],[Price Per Unit]], "")</f>
        <v>800</v>
      </c>
    </row>
    <row r="14" spans="1:15">
      <c r="A14" s="16">
        <v>44561</v>
      </c>
      <c r="B14" s="20">
        <v>12</v>
      </c>
      <c r="C14" s="17" t="s">
        <v>49</v>
      </c>
      <c r="D14" s="17" t="s">
        <v>32</v>
      </c>
      <c r="E14" s="17" t="s">
        <v>33</v>
      </c>
      <c r="F14" s="17" t="s">
        <v>50</v>
      </c>
      <c r="G14" s="24">
        <v>20</v>
      </c>
      <c r="H14" s="18">
        <v>45</v>
      </c>
      <c r="I14" s="21">
        <f>IFERROR( Table134[[#This Row],[Quantity]]*Table134[[#This Row],[Price Per Unit]], "")</f>
        <v>900</v>
      </c>
    </row>
    <row r="15" spans="1:15">
      <c r="A15" s="16">
        <v>44592</v>
      </c>
      <c r="B15" s="20">
        <v>13</v>
      </c>
      <c r="C15" s="17" t="s">
        <v>51</v>
      </c>
      <c r="D15" s="17" t="s">
        <v>23</v>
      </c>
      <c r="E15" s="17" t="s">
        <v>20</v>
      </c>
      <c r="F15" s="17" t="s">
        <v>52</v>
      </c>
      <c r="G15" s="24">
        <v>0</v>
      </c>
      <c r="H15" s="17" t="s">
        <v>30</v>
      </c>
      <c r="I15" s="21" t="str">
        <f>IFERROR( Table134[[#This Row],[Quantity]]*Table134[[#This Row],[Price Per Unit]], "")</f>
        <v/>
      </c>
    </row>
    <row r="16" spans="1:15">
      <c r="A16" s="16">
        <v>44620</v>
      </c>
      <c r="B16" s="20">
        <v>14</v>
      </c>
      <c r="C16" s="17" t="s">
        <v>53</v>
      </c>
      <c r="D16" s="19" t="s">
        <v>95</v>
      </c>
      <c r="E16" s="17" t="s">
        <v>97</v>
      </c>
      <c r="F16" s="17" t="s">
        <v>54</v>
      </c>
      <c r="G16" s="24">
        <v>30</v>
      </c>
      <c r="H16" s="18">
        <v>36.67</v>
      </c>
      <c r="I16" s="21">
        <f>IFERROR( Table134[[#This Row],[Quantity]]*Table134[[#This Row],[Price Per Unit]], "")</f>
        <v>1100.1000000000001</v>
      </c>
    </row>
    <row r="17" spans="1:9">
      <c r="A17" s="16">
        <v>44651</v>
      </c>
      <c r="B17" s="20">
        <v>15</v>
      </c>
      <c r="C17" s="17" t="s">
        <v>55</v>
      </c>
      <c r="D17" s="17" t="s">
        <v>27</v>
      </c>
      <c r="E17" s="17" t="s">
        <v>28</v>
      </c>
      <c r="F17" s="17" t="s">
        <v>56</v>
      </c>
      <c r="G17" s="24">
        <v>35</v>
      </c>
      <c r="H17" s="18">
        <v>34.29</v>
      </c>
      <c r="I17" s="21">
        <f>IFERROR( Table134[[#This Row],[Quantity]]*Table134[[#This Row],[Price Per Unit]], "")</f>
        <v>1200.1499999999999</v>
      </c>
    </row>
    <row r="18" spans="1:9">
      <c r="A18" s="16">
        <v>44681</v>
      </c>
      <c r="B18" s="20">
        <v>16</v>
      </c>
      <c r="C18" s="17" t="s">
        <v>57</v>
      </c>
      <c r="D18" s="19" t="s">
        <v>95</v>
      </c>
      <c r="E18" s="17" t="s">
        <v>33</v>
      </c>
      <c r="F18" s="17" t="s">
        <v>58</v>
      </c>
      <c r="G18" s="24">
        <v>0</v>
      </c>
      <c r="H18" s="17" t="s">
        <v>30</v>
      </c>
      <c r="I18" s="21" t="str">
        <f>IFERROR( Table134[[#This Row],[Quantity]]*Table134[[#This Row],[Price Per Unit]], "")</f>
        <v/>
      </c>
    </row>
    <row r="19" spans="1:9">
      <c r="A19" s="16">
        <v>44712</v>
      </c>
      <c r="B19" s="20">
        <v>17</v>
      </c>
      <c r="C19" s="17" t="s">
        <v>59</v>
      </c>
      <c r="D19" s="17" t="s">
        <v>23</v>
      </c>
      <c r="E19" s="17" t="s">
        <v>20</v>
      </c>
      <c r="F19" s="17" t="s">
        <v>60</v>
      </c>
      <c r="G19" s="24">
        <v>40</v>
      </c>
      <c r="H19" s="18">
        <v>35</v>
      </c>
      <c r="I19" s="21">
        <f>IFERROR( Table134[[#This Row],[Quantity]]*Table134[[#This Row],[Price Per Unit]], "")</f>
        <v>1400</v>
      </c>
    </row>
    <row r="20" spans="1:9">
      <c r="A20" s="16">
        <v>44742</v>
      </c>
      <c r="B20" s="20">
        <v>18</v>
      </c>
      <c r="C20" s="17" t="s">
        <v>61</v>
      </c>
      <c r="D20" s="17" t="s">
        <v>19</v>
      </c>
      <c r="E20" s="17" t="s">
        <v>97</v>
      </c>
      <c r="F20" s="17" t="s">
        <v>62</v>
      </c>
      <c r="G20" s="24">
        <v>45</v>
      </c>
      <c r="H20" s="18">
        <v>33.33</v>
      </c>
      <c r="I20" s="21">
        <f>IFERROR( Table134[[#This Row],[Quantity]]*Table134[[#This Row],[Price Per Unit]], "")</f>
        <v>1499.85</v>
      </c>
    </row>
    <row r="21" spans="1:9">
      <c r="A21" s="16">
        <v>44773</v>
      </c>
      <c r="B21" s="20">
        <v>19</v>
      </c>
      <c r="C21" s="17" t="s">
        <v>63</v>
      </c>
      <c r="D21" s="17" t="s">
        <v>27</v>
      </c>
      <c r="E21" s="17" t="s">
        <v>28</v>
      </c>
      <c r="F21" s="17" t="s">
        <v>64</v>
      </c>
      <c r="G21" s="24">
        <v>50</v>
      </c>
      <c r="H21" s="18">
        <v>32</v>
      </c>
      <c r="I21" s="21">
        <f>IFERROR( Table134[[#This Row],[Quantity]]*Table134[[#This Row],[Price Per Unit]], "")</f>
        <v>1600</v>
      </c>
    </row>
    <row r="22" spans="1:9">
      <c r="A22" s="16">
        <v>44804</v>
      </c>
      <c r="B22" s="20">
        <v>20</v>
      </c>
      <c r="C22" s="17" t="s">
        <v>65</v>
      </c>
      <c r="D22" s="17" t="s">
        <v>32</v>
      </c>
      <c r="E22" s="17" t="s">
        <v>33</v>
      </c>
      <c r="F22" s="17" t="s">
        <v>66</v>
      </c>
      <c r="G22" s="24">
        <v>55</v>
      </c>
      <c r="H22" s="18">
        <v>30.91</v>
      </c>
      <c r="I22" s="21">
        <f>IFERROR( Table134[[#This Row],[Quantity]]*Table134[[#This Row],[Price Per Unit]], "")</f>
        <v>1700.05</v>
      </c>
    </row>
    <row r="23" spans="1:9">
      <c r="A23" s="16">
        <v>44834</v>
      </c>
      <c r="B23" s="20">
        <v>21</v>
      </c>
      <c r="C23" s="17" t="s">
        <v>67</v>
      </c>
      <c r="D23" s="17" t="s">
        <v>23</v>
      </c>
      <c r="E23" s="17" t="s">
        <v>20</v>
      </c>
      <c r="F23" s="17" t="s">
        <v>68</v>
      </c>
      <c r="G23" s="24">
        <v>60</v>
      </c>
      <c r="H23" s="18">
        <v>30</v>
      </c>
      <c r="I23" s="21">
        <f>IFERROR( Table134[[#This Row],[Quantity]]*Table134[[#This Row],[Price Per Unit]], "")</f>
        <v>1800</v>
      </c>
    </row>
    <row r="24" spans="1:9">
      <c r="A24" s="16">
        <v>44865</v>
      </c>
      <c r="B24" s="20">
        <v>22</v>
      </c>
      <c r="C24" s="17" t="s">
        <v>69</v>
      </c>
      <c r="D24" s="17" t="s">
        <v>19</v>
      </c>
      <c r="E24" s="17" t="s">
        <v>97</v>
      </c>
      <c r="F24" s="17" t="s">
        <v>70</v>
      </c>
      <c r="G24" s="24">
        <v>0</v>
      </c>
      <c r="H24" s="17" t="s">
        <v>30</v>
      </c>
      <c r="I24" s="21" t="str">
        <f>IFERROR( Table134[[#This Row],[Quantity]]*Table134[[#This Row],[Price Per Unit]], "")</f>
        <v/>
      </c>
    </row>
    <row r="25" spans="1:9">
      <c r="A25" s="16">
        <v>44895</v>
      </c>
      <c r="B25" s="20">
        <v>23</v>
      </c>
      <c r="C25" s="17" t="s">
        <v>71</v>
      </c>
      <c r="D25" s="17" t="s">
        <v>27</v>
      </c>
      <c r="E25" s="17" t="s">
        <v>28</v>
      </c>
      <c r="F25" s="17" t="s">
        <v>72</v>
      </c>
      <c r="G25" s="24">
        <v>65</v>
      </c>
      <c r="H25" s="18">
        <v>30.77</v>
      </c>
      <c r="I25" s="21">
        <f>IFERROR( Table134[[#This Row],[Quantity]]*Table134[[#This Row],[Price Per Unit]], "")</f>
        <v>2000.05</v>
      </c>
    </row>
    <row r="26" spans="1:9">
      <c r="A26" s="16">
        <v>44926</v>
      </c>
      <c r="B26" s="20">
        <v>24</v>
      </c>
      <c r="C26" s="17" t="s">
        <v>73</v>
      </c>
      <c r="D26" s="17" t="s">
        <v>32</v>
      </c>
      <c r="E26" s="17" t="s">
        <v>33</v>
      </c>
      <c r="F26" s="17" t="s">
        <v>74</v>
      </c>
      <c r="G26" s="24">
        <v>70</v>
      </c>
      <c r="H26" s="18">
        <v>30</v>
      </c>
      <c r="I26" s="21">
        <f>IFERROR( Table134[[#This Row],[Quantity]]*Table134[[#This Row],[Price Per Unit]], "")</f>
        <v>2100</v>
      </c>
    </row>
    <row r="27" spans="1:9">
      <c r="A27" s="16">
        <v>44957</v>
      </c>
      <c r="B27" s="20">
        <v>25</v>
      </c>
      <c r="C27" s="17" t="s">
        <v>75</v>
      </c>
      <c r="D27" s="17" t="s">
        <v>76</v>
      </c>
      <c r="E27" s="17" t="s">
        <v>77</v>
      </c>
      <c r="F27" s="17" t="s">
        <v>78</v>
      </c>
      <c r="G27" s="24">
        <v>75</v>
      </c>
      <c r="H27" s="18">
        <v>29.33</v>
      </c>
      <c r="I27" s="21">
        <f>IFERROR( Table134[[#This Row],[Quantity]]*Table134[[#This Row],[Price Per Unit]], "")</f>
        <v>2199.75</v>
      </c>
    </row>
    <row r="28" spans="1:9">
      <c r="A28" s="16">
        <v>44985</v>
      </c>
      <c r="B28" s="20">
        <v>26</v>
      </c>
      <c r="C28" s="17" t="s">
        <v>79</v>
      </c>
      <c r="D28" s="17" t="s">
        <v>76</v>
      </c>
      <c r="E28" s="17" t="s">
        <v>80</v>
      </c>
      <c r="F28" s="17" t="s">
        <v>81</v>
      </c>
      <c r="G28" s="24">
        <v>80</v>
      </c>
      <c r="H28" s="18">
        <v>28.75</v>
      </c>
      <c r="I28" s="21">
        <f>IFERROR( Table134[[#This Row],[Quantity]]*Table134[[#This Row],[Price Per Unit]], "")</f>
        <v>2300</v>
      </c>
    </row>
    <row r="29" spans="1:9">
      <c r="A29" s="16">
        <v>45016</v>
      </c>
      <c r="B29" s="20">
        <v>27</v>
      </c>
      <c r="C29" s="17" t="s">
        <v>51</v>
      </c>
      <c r="D29" s="17" t="s">
        <v>23</v>
      </c>
      <c r="E29" s="17" t="s">
        <v>82</v>
      </c>
      <c r="F29" s="17" t="s">
        <v>83</v>
      </c>
      <c r="G29" s="24">
        <v>0</v>
      </c>
      <c r="H29" s="17" t="s">
        <v>30</v>
      </c>
      <c r="I29" s="21" t="str">
        <f>IFERROR( Table134[[#This Row],[Quantity]]*Table134[[#This Row],[Price Per Unit]], "")</f>
        <v/>
      </c>
    </row>
    <row r="30" spans="1:9">
      <c r="A30" s="16">
        <v>45046</v>
      </c>
      <c r="B30" s="20">
        <v>28</v>
      </c>
      <c r="C30" s="17" t="s">
        <v>49</v>
      </c>
      <c r="D30" s="17" t="s">
        <v>32</v>
      </c>
      <c r="E30" s="17" t="s">
        <v>84</v>
      </c>
      <c r="F30" s="17" t="s">
        <v>85</v>
      </c>
      <c r="G30" s="24">
        <v>85</v>
      </c>
      <c r="H30" s="18">
        <v>29.41</v>
      </c>
      <c r="I30" s="21">
        <f>IFERROR( Table134[[#This Row],[Quantity]]*Table134[[#This Row],[Price Per Unit]], "")</f>
        <v>2499.85</v>
      </c>
    </row>
    <row r="31" spans="1:9">
      <c r="A31" s="17" t="s">
        <v>100</v>
      </c>
      <c r="B31" s="20"/>
      <c r="C31" s="17"/>
      <c r="D31" s="17"/>
      <c r="E31" s="17"/>
      <c r="F31" s="17"/>
      <c r="G31" s="24"/>
      <c r="H31" s="18">
        <f>SUBTOTAL(104,Table134[Price Per Unit])</f>
        <v>160</v>
      </c>
      <c r="I31" s="18">
        <f>SUBTOTAL(109,Table134[Sales])</f>
        <v>26399.8</v>
      </c>
    </row>
  </sheetData>
  <conditionalFormatting sqref="B2:B30">
    <cfRule type="duplicateValues" dxfId="62" priority="1"/>
  </conditionalFormatting>
  <dataValidations count="1">
    <dataValidation type="list" allowBlank="1" showInputMessage="1" showErrorMessage="1" sqref="D3:D30" xr:uid="{E4E649F5-048B-4864-A418-E0D71242FA56}">
      <formula1>"North, South, East, West, Asgard"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97F7-CE5A-4DDC-9899-81E8756DCCF0}">
  <dimension ref="A1:O31"/>
  <sheetViews>
    <sheetView workbookViewId="0">
      <selection activeCell="G11" sqref="G11"/>
    </sheetView>
  </sheetViews>
  <sheetFormatPr defaultRowHeight="15"/>
  <cols>
    <col min="1" max="1" width="12.85546875" style="34" customWidth="1"/>
    <col min="2" max="2" width="7.42578125" bestFit="1" customWidth="1"/>
    <col min="3" max="3" width="17.5703125" bestFit="1" customWidth="1"/>
    <col min="4" max="4" width="11.7109375" bestFit="1" customWidth="1"/>
    <col min="5" max="5" width="11.140625" bestFit="1" customWidth="1"/>
    <col min="6" max="6" width="23.42578125" bestFit="1" customWidth="1"/>
    <col min="7" max="7" width="13.28515625" style="14" bestFit="1" customWidth="1"/>
    <col min="8" max="8" width="17.85546875" style="30" bestFit="1" customWidth="1"/>
    <col min="9" max="9" width="10.85546875" style="30" bestFit="1" customWidth="1"/>
    <col min="10" max="11" width="50.85546875" customWidth="1"/>
  </cols>
  <sheetData>
    <row r="1" spans="1:15" s="7" customFormat="1" ht="48.75" customHeight="1">
      <c r="A1" s="32" t="s">
        <v>103</v>
      </c>
      <c r="B1" s="6"/>
      <c r="C1" s="6"/>
      <c r="D1" s="6"/>
      <c r="E1" s="6"/>
      <c r="F1" s="6"/>
      <c r="G1" s="22"/>
      <c r="H1" s="25"/>
      <c r="I1" s="25"/>
      <c r="J1" s="6"/>
      <c r="K1" s="6"/>
      <c r="L1" s="6"/>
      <c r="M1" s="6"/>
      <c r="N1" s="6"/>
      <c r="O1" s="6"/>
    </row>
    <row r="2" spans="1:15" s="14" customFormat="1">
      <c r="A2" s="31" t="s">
        <v>10</v>
      </c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23" t="s">
        <v>16</v>
      </c>
      <c r="H2" s="26" t="s">
        <v>17</v>
      </c>
      <c r="I2" s="27" t="s">
        <v>102</v>
      </c>
    </row>
    <row r="3" spans="1:15">
      <c r="A3" s="37">
        <v>44227</v>
      </c>
      <c r="B3" s="20">
        <v>1</v>
      </c>
      <c r="C3" s="17" t="s">
        <v>91</v>
      </c>
      <c r="D3" s="17" t="s">
        <v>19</v>
      </c>
      <c r="E3" s="17" t="s">
        <v>20</v>
      </c>
      <c r="F3" s="17" t="s">
        <v>21</v>
      </c>
      <c r="G3" s="24">
        <v>10</v>
      </c>
      <c r="H3" s="28">
        <v>20</v>
      </c>
      <c r="I3" s="29">
        <f>IFERROR( Table1345[[#This Row],[Quantity]]*Table1345[[#This Row],[Price Per Unit]], "")</f>
        <v>200</v>
      </c>
    </row>
    <row r="4" spans="1:15">
      <c r="A4" s="37">
        <v>44255</v>
      </c>
      <c r="B4" s="20">
        <v>2</v>
      </c>
      <c r="C4" s="17" t="s">
        <v>22</v>
      </c>
      <c r="D4" s="17" t="s">
        <v>23</v>
      </c>
      <c r="E4" s="17" t="s">
        <v>97</v>
      </c>
      <c r="F4" s="17" t="s">
        <v>25</v>
      </c>
      <c r="G4" s="24">
        <v>15</v>
      </c>
      <c r="H4" s="28">
        <v>10</v>
      </c>
      <c r="I4" s="29">
        <f>IFERROR( Table1345[[#This Row],[Quantity]]*Table1345[[#This Row],[Price Per Unit]], "")</f>
        <v>150</v>
      </c>
    </row>
    <row r="5" spans="1:15">
      <c r="A5" s="37">
        <v>44286</v>
      </c>
      <c r="B5" s="20">
        <v>3</v>
      </c>
      <c r="C5" s="17" t="s">
        <v>92</v>
      </c>
      <c r="D5" s="17" t="s">
        <v>27</v>
      </c>
      <c r="E5" s="17" t="s">
        <v>28</v>
      </c>
      <c r="F5" s="17" t="s">
        <v>29</v>
      </c>
      <c r="G5" s="24">
        <v>0</v>
      </c>
      <c r="H5" s="28" t="s">
        <v>30</v>
      </c>
      <c r="I5" s="29" t="str">
        <f>IFERROR( Table1345[[#This Row],[Quantity]]*Table1345[[#This Row],[Price Per Unit]], "")</f>
        <v/>
      </c>
    </row>
    <row r="6" spans="1:15">
      <c r="A6" s="37">
        <v>44316</v>
      </c>
      <c r="B6" s="20">
        <v>4</v>
      </c>
      <c r="C6" s="17" t="s">
        <v>93</v>
      </c>
      <c r="D6" s="17" t="s">
        <v>32</v>
      </c>
      <c r="E6" s="17" t="s">
        <v>33</v>
      </c>
      <c r="F6" s="17" t="s">
        <v>34</v>
      </c>
      <c r="G6" s="24">
        <v>25</v>
      </c>
      <c r="H6" s="28">
        <v>10</v>
      </c>
      <c r="I6" s="29">
        <f>IFERROR( Table1345[[#This Row],[Quantity]]*Table1345[[#This Row],[Price Per Unit]], "")</f>
        <v>250</v>
      </c>
    </row>
    <row r="7" spans="1:15">
      <c r="A7" s="37">
        <v>44347</v>
      </c>
      <c r="B7" s="20">
        <v>5</v>
      </c>
      <c r="C7" s="17" t="s">
        <v>35</v>
      </c>
      <c r="D7" s="17" t="s">
        <v>23</v>
      </c>
      <c r="E7" s="17" t="s">
        <v>20</v>
      </c>
      <c r="F7" s="17" t="s">
        <v>36</v>
      </c>
      <c r="G7" s="24">
        <v>30</v>
      </c>
      <c r="H7" s="28">
        <v>16.670000000000002</v>
      </c>
      <c r="I7" s="29">
        <f>IFERROR( Table1345[[#This Row],[Quantity]]*Table1345[[#This Row],[Price Per Unit]], "")</f>
        <v>500.1</v>
      </c>
    </row>
    <row r="8" spans="1:15">
      <c r="A8" s="37">
        <v>44377</v>
      </c>
      <c r="B8" s="20">
        <v>6</v>
      </c>
      <c r="C8" s="17" t="s">
        <v>94</v>
      </c>
      <c r="D8" s="19" t="s">
        <v>95</v>
      </c>
      <c r="E8" s="17" t="s">
        <v>97</v>
      </c>
      <c r="F8" s="17" t="s">
        <v>38</v>
      </c>
      <c r="G8" s="24">
        <v>0</v>
      </c>
      <c r="H8" s="28" t="s">
        <v>30</v>
      </c>
      <c r="I8" s="29" t="str">
        <f>IFERROR( Table1345[[#This Row],[Quantity]]*Table1345[[#This Row],[Price Per Unit]], "")</f>
        <v/>
      </c>
    </row>
    <row r="9" spans="1:15">
      <c r="A9" s="37">
        <v>44408</v>
      </c>
      <c r="B9" s="20">
        <v>7</v>
      </c>
      <c r="C9" s="17" t="s">
        <v>39</v>
      </c>
      <c r="D9" s="17" t="s">
        <v>27</v>
      </c>
      <c r="E9" s="17" t="s">
        <v>28</v>
      </c>
      <c r="F9" s="17" t="s">
        <v>40</v>
      </c>
      <c r="G9" s="24">
        <v>35</v>
      </c>
      <c r="H9" s="28">
        <v>10</v>
      </c>
      <c r="I9" s="29">
        <f>IFERROR( Table1345[[#This Row],[Quantity]]*Table1345[[#This Row],[Price Per Unit]], "")</f>
        <v>350</v>
      </c>
    </row>
    <row r="10" spans="1:15">
      <c r="A10" s="37">
        <v>44439</v>
      </c>
      <c r="B10" s="20">
        <v>8</v>
      </c>
      <c r="C10" s="17" t="s">
        <v>41</v>
      </c>
      <c r="D10" s="17" t="s">
        <v>32</v>
      </c>
      <c r="E10" s="17" t="s">
        <v>33</v>
      </c>
      <c r="F10" s="17" t="s">
        <v>42</v>
      </c>
      <c r="G10" s="24">
        <v>40</v>
      </c>
      <c r="H10" s="28">
        <v>15</v>
      </c>
      <c r="I10" s="29">
        <f>IFERROR( Table1345[[#This Row],[Quantity]]*Table1345[[#This Row],[Price Per Unit]], "")</f>
        <v>600</v>
      </c>
    </row>
    <row r="11" spans="1:15">
      <c r="A11" s="37">
        <v>44469</v>
      </c>
      <c r="B11" s="20">
        <v>9</v>
      </c>
      <c r="C11" s="17" t="s">
        <v>43</v>
      </c>
      <c r="D11" s="17" t="s">
        <v>23</v>
      </c>
      <c r="E11" s="17" t="s">
        <v>20</v>
      </c>
      <c r="F11" s="17" t="s">
        <v>44</v>
      </c>
      <c r="G11" s="24">
        <v>45</v>
      </c>
      <c r="H11" s="28">
        <v>12.22</v>
      </c>
      <c r="I11" s="29">
        <f>IFERROR( Table1345[[#This Row],[Quantity]]*Table1345[[#This Row],[Price Per Unit]], "")</f>
        <v>549.9</v>
      </c>
    </row>
    <row r="12" spans="1:15">
      <c r="A12" s="37">
        <v>44500</v>
      </c>
      <c r="B12" s="20">
        <v>10</v>
      </c>
      <c r="C12" s="17" t="s">
        <v>45</v>
      </c>
      <c r="D12" s="17" t="s">
        <v>19</v>
      </c>
      <c r="E12" s="17" t="s">
        <v>97</v>
      </c>
      <c r="F12" s="17" t="s">
        <v>46</v>
      </c>
      <c r="G12" s="24">
        <v>50</v>
      </c>
      <c r="H12" s="28">
        <v>14</v>
      </c>
      <c r="I12" s="29">
        <f>IFERROR( Table1345[[#This Row],[Quantity]]*Table1345[[#This Row],[Price Per Unit]], "")</f>
        <v>700</v>
      </c>
    </row>
    <row r="13" spans="1:15">
      <c r="A13" s="37">
        <v>44530</v>
      </c>
      <c r="B13" s="20">
        <v>11</v>
      </c>
      <c r="C13" s="17" t="s">
        <v>47</v>
      </c>
      <c r="D13" s="17" t="s">
        <v>27</v>
      </c>
      <c r="E13" s="17" t="s">
        <v>28</v>
      </c>
      <c r="F13" s="17" t="s">
        <v>48</v>
      </c>
      <c r="G13" s="24">
        <v>5</v>
      </c>
      <c r="H13" s="28">
        <v>160</v>
      </c>
      <c r="I13" s="29">
        <f>IFERROR( Table1345[[#This Row],[Quantity]]*Table1345[[#This Row],[Price Per Unit]], "")</f>
        <v>800</v>
      </c>
    </row>
    <row r="14" spans="1:15">
      <c r="A14" s="37">
        <v>44561</v>
      </c>
      <c r="B14" s="20">
        <v>12</v>
      </c>
      <c r="C14" s="17" t="s">
        <v>49</v>
      </c>
      <c r="D14" s="17" t="s">
        <v>32</v>
      </c>
      <c r="E14" s="17" t="s">
        <v>33</v>
      </c>
      <c r="F14" s="17" t="s">
        <v>50</v>
      </c>
      <c r="G14" s="24">
        <v>20</v>
      </c>
      <c r="H14" s="28">
        <v>45</v>
      </c>
      <c r="I14" s="29">
        <f>IFERROR( Table1345[[#This Row],[Quantity]]*Table1345[[#This Row],[Price Per Unit]], "")</f>
        <v>900</v>
      </c>
    </row>
    <row r="15" spans="1:15">
      <c r="A15" s="37">
        <v>44592</v>
      </c>
      <c r="B15" s="20">
        <v>13</v>
      </c>
      <c r="C15" s="17" t="s">
        <v>51</v>
      </c>
      <c r="D15" s="17" t="s">
        <v>23</v>
      </c>
      <c r="E15" s="17" t="s">
        <v>20</v>
      </c>
      <c r="F15" s="17" t="s">
        <v>52</v>
      </c>
      <c r="G15" s="24">
        <v>0</v>
      </c>
      <c r="H15" s="28" t="s">
        <v>30</v>
      </c>
      <c r="I15" s="29" t="str">
        <f>IFERROR( Table1345[[#This Row],[Quantity]]*Table1345[[#This Row],[Price Per Unit]], "")</f>
        <v/>
      </c>
    </row>
    <row r="16" spans="1:15">
      <c r="A16" s="37">
        <v>44620</v>
      </c>
      <c r="B16" s="20">
        <v>14</v>
      </c>
      <c r="C16" s="17" t="s">
        <v>53</v>
      </c>
      <c r="D16" s="19" t="s">
        <v>95</v>
      </c>
      <c r="E16" s="17" t="s">
        <v>97</v>
      </c>
      <c r="F16" s="17" t="s">
        <v>54</v>
      </c>
      <c r="G16" s="24">
        <v>30</v>
      </c>
      <c r="H16" s="28">
        <v>36.67</v>
      </c>
      <c r="I16" s="29">
        <f>IFERROR( Table1345[[#This Row],[Quantity]]*Table1345[[#This Row],[Price Per Unit]], "")</f>
        <v>1100.1000000000001</v>
      </c>
    </row>
    <row r="17" spans="1:9">
      <c r="A17" s="37">
        <v>44651</v>
      </c>
      <c r="B17" s="20">
        <v>15</v>
      </c>
      <c r="C17" s="17" t="s">
        <v>55</v>
      </c>
      <c r="D17" s="17" t="s">
        <v>27</v>
      </c>
      <c r="E17" s="17" t="s">
        <v>28</v>
      </c>
      <c r="F17" s="17" t="s">
        <v>56</v>
      </c>
      <c r="G17" s="24">
        <v>35</v>
      </c>
      <c r="H17" s="28">
        <v>34.29</v>
      </c>
      <c r="I17" s="29">
        <f>IFERROR( Table1345[[#This Row],[Quantity]]*Table1345[[#This Row],[Price Per Unit]], "")</f>
        <v>1200.1499999999999</v>
      </c>
    </row>
    <row r="18" spans="1:9">
      <c r="A18" s="37">
        <v>44681</v>
      </c>
      <c r="B18" s="20">
        <v>16</v>
      </c>
      <c r="C18" s="17" t="s">
        <v>57</v>
      </c>
      <c r="D18" s="19" t="s">
        <v>95</v>
      </c>
      <c r="E18" s="17" t="s">
        <v>33</v>
      </c>
      <c r="F18" s="17" t="s">
        <v>58</v>
      </c>
      <c r="G18" s="24">
        <v>0</v>
      </c>
      <c r="H18" s="28" t="s">
        <v>30</v>
      </c>
      <c r="I18" s="29" t="str">
        <f>IFERROR( Table1345[[#This Row],[Quantity]]*Table1345[[#This Row],[Price Per Unit]], "")</f>
        <v/>
      </c>
    </row>
    <row r="19" spans="1:9">
      <c r="A19" s="37">
        <v>44712</v>
      </c>
      <c r="B19" s="20">
        <v>17</v>
      </c>
      <c r="C19" s="17" t="s">
        <v>59</v>
      </c>
      <c r="D19" s="17" t="s">
        <v>23</v>
      </c>
      <c r="E19" s="17" t="s">
        <v>20</v>
      </c>
      <c r="F19" s="17" t="s">
        <v>60</v>
      </c>
      <c r="G19" s="24">
        <v>40</v>
      </c>
      <c r="H19" s="28">
        <v>35</v>
      </c>
      <c r="I19" s="29">
        <f>IFERROR( Table1345[[#This Row],[Quantity]]*Table1345[[#This Row],[Price Per Unit]], "")</f>
        <v>1400</v>
      </c>
    </row>
    <row r="20" spans="1:9">
      <c r="A20" s="37">
        <v>44742</v>
      </c>
      <c r="B20" s="20">
        <v>18</v>
      </c>
      <c r="C20" s="17" t="s">
        <v>61</v>
      </c>
      <c r="D20" s="17" t="s">
        <v>19</v>
      </c>
      <c r="E20" s="17" t="s">
        <v>97</v>
      </c>
      <c r="F20" s="17" t="s">
        <v>62</v>
      </c>
      <c r="G20" s="24">
        <v>45</v>
      </c>
      <c r="H20" s="28">
        <v>33.33</v>
      </c>
      <c r="I20" s="29">
        <f>IFERROR( Table1345[[#This Row],[Quantity]]*Table1345[[#This Row],[Price Per Unit]], "")</f>
        <v>1499.85</v>
      </c>
    </row>
    <row r="21" spans="1:9">
      <c r="A21" s="37">
        <v>44773</v>
      </c>
      <c r="B21" s="20">
        <v>19</v>
      </c>
      <c r="C21" s="17" t="s">
        <v>63</v>
      </c>
      <c r="D21" s="17" t="s">
        <v>27</v>
      </c>
      <c r="E21" s="17" t="s">
        <v>28</v>
      </c>
      <c r="F21" s="17" t="s">
        <v>64</v>
      </c>
      <c r="G21" s="24">
        <v>50</v>
      </c>
      <c r="H21" s="28">
        <v>32</v>
      </c>
      <c r="I21" s="29">
        <f>IFERROR( Table1345[[#This Row],[Quantity]]*Table1345[[#This Row],[Price Per Unit]], "")</f>
        <v>1600</v>
      </c>
    </row>
    <row r="22" spans="1:9">
      <c r="A22" s="37">
        <v>44804</v>
      </c>
      <c r="B22" s="20">
        <v>20</v>
      </c>
      <c r="C22" s="17" t="s">
        <v>65</v>
      </c>
      <c r="D22" s="17" t="s">
        <v>32</v>
      </c>
      <c r="E22" s="17" t="s">
        <v>33</v>
      </c>
      <c r="F22" s="17" t="s">
        <v>66</v>
      </c>
      <c r="G22" s="24">
        <v>55</v>
      </c>
      <c r="H22" s="28">
        <v>30.91</v>
      </c>
      <c r="I22" s="29">
        <f>IFERROR( Table1345[[#This Row],[Quantity]]*Table1345[[#This Row],[Price Per Unit]], "")</f>
        <v>1700.05</v>
      </c>
    </row>
    <row r="23" spans="1:9">
      <c r="A23" s="37">
        <v>44834</v>
      </c>
      <c r="B23" s="20">
        <v>21</v>
      </c>
      <c r="C23" s="17" t="s">
        <v>67</v>
      </c>
      <c r="D23" s="17" t="s">
        <v>23</v>
      </c>
      <c r="E23" s="17" t="s">
        <v>20</v>
      </c>
      <c r="F23" s="17" t="s">
        <v>68</v>
      </c>
      <c r="G23" s="24">
        <v>60</v>
      </c>
      <c r="H23" s="28">
        <v>30</v>
      </c>
      <c r="I23" s="29">
        <f>IFERROR( Table1345[[#This Row],[Quantity]]*Table1345[[#This Row],[Price Per Unit]], "")</f>
        <v>1800</v>
      </c>
    </row>
    <row r="24" spans="1:9">
      <c r="A24" s="37">
        <v>44865</v>
      </c>
      <c r="B24" s="20">
        <v>22</v>
      </c>
      <c r="C24" s="17" t="s">
        <v>69</v>
      </c>
      <c r="D24" s="17" t="s">
        <v>19</v>
      </c>
      <c r="E24" s="17" t="s">
        <v>97</v>
      </c>
      <c r="F24" s="17" t="s">
        <v>70</v>
      </c>
      <c r="G24" s="24">
        <v>0</v>
      </c>
      <c r="H24" s="28" t="s">
        <v>30</v>
      </c>
      <c r="I24" s="29" t="str">
        <f>IFERROR( Table1345[[#This Row],[Quantity]]*Table1345[[#This Row],[Price Per Unit]], "")</f>
        <v/>
      </c>
    </row>
    <row r="25" spans="1:9">
      <c r="A25" s="37">
        <v>44895</v>
      </c>
      <c r="B25" s="20">
        <v>23</v>
      </c>
      <c r="C25" s="17" t="s">
        <v>71</v>
      </c>
      <c r="D25" s="17" t="s">
        <v>27</v>
      </c>
      <c r="E25" s="17" t="s">
        <v>28</v>
      </c>
      <c r="F25" s="17" t="s">
        <v>72</v>
      </c>
      <c r="G25" s="24">
        <v>65</v>
      </c>
      <c r="H25" s="28">
        <v>30.77</v>
      </c>
      <c r="I25" s="29">
        <f>IFERROR( Table1345[[#This Row],[Quantity]]*Table1345[[#This Row],[Price Per Unit]], "")</f>
        <v>2000.05</v>
      </c>
    </row>
    <row r="26" spans="1:9">
      <c r="A26" s="37">
        <v>44926</v>
      </c>
      <c r="B26" s="20">
        <v>24</v>
      </c>
      <c r="C26" s="17" t="s">
        <v>73</v>
      </c>
      <c r="D26" s="17" t="s">
        <v>32</v>
      </c>
      <c r="E26" s="17" t="s">
        <v>33</v>
      </c>
      <c r="F26" s="17" t="s">
        <v>74</v>
      </c>
      <c r="G26" s="24">
        <v>70</v>
      </c>
      <c r="H26" s="28">
        <v>30</v>
      </c>
      <c r="I26" s="29">
        <f>IFERROR( Table1345[[#This Row],[Quantity]]*Table1345[[#This Row],[Price Per Unit]], "")</f>
        <v>2100</v>
      </c>
    </row>
    <row r="27" spans="1:9">
      <c r="A27" s="37">
        <v>44957</v>
      </c>
      <c r="B27" s="20">
        <v>25</v>
      </c>
      <c r="C27" s="17" t="s">
        <v>75</v>
      </c>
      <c r="D27" s="17" t="s">
        <v>76</v>
      </c>
      <c r="E27" s="17" t="s">
        <v>77</v>
      </c>
      <c r="F27" s="17" t="s">
        <v>78</v>
      </c>
      <c r="G27" s="24">
        <v>75</v>
      </c>
      <c r="H27" s="28">
        <v>29.33</v>
      </c>
      <c r="I27" s="29">
        <f>IFERROR( Table1345[[#This Row],[Quantity]]*Table1345[[#This Row],[Price Per Unit]], "")</f>
        <v>2199.75</v>
      </c>
    </row>
    <row r="28" spans="1:9">
      <c r="A28" s="37">
        <v>44985</v>
      </c>
      <c r="B28" s="20">
        <v>26</v>
      </c>
      <c r="C28" s="17" t="s">
        <v>79</v>
      </c>
      <c r="D28" s="17" t="s">
        <v>76</v>
      </c>
      <c r="E28" s="17" t="s">
        <v>80</v>
      </c>
      <c r="F28" s="17" t="s">
        <v>81</v>
      </c>
      <c r="G28" s="24">
        <v>80</v>
      </c>
      <c r="H28" s="28">
        <v>28.75</v>
      </c>
      <c r="I28" s="29">
        <f>IFERROR( Table1345[[#This Row],[Quantity]]*Table1345[[#This Row],[Price Per Unit]], "")</f>
        <v>2300</v>
      </c>
    </row>
    <row r="29" spans="1:9">
      <c r="A29" s="37">
        <v>45016</v>
      </c>
      <c r="B29" s="20">
        <v>27</v>
      </c>
      <c r="C29" s="17" t="s">
        <v>51</v>
      </c>
      <c r="D29" s="17" t="s">
        <v>23</v>
      </c>
      <c r="E29" s="17" t="s">
        <v>82</v>
      </c>
      <c r="F29" s="17" t="s">
        <v>83</v>
      </c>
      <c r="G29" s="24">
        <v>0</v>
      </c>
      <c r="H29" s="28" t="s">
        <v>30</v>
      </c>
      <c r="I29" s="29" t="str">
        <f>IFERROR( Table1345[[#This Row],[Quantity]]*Table1345[[#This Row],[Price Per Unit]], "")</f>
        <v/>
      </c>
    </row>
    <row r="30" spans="1:9">
      <c r="A30" s="37">
        <v>45046</v>
      </c>
      <c r="B30" s="20">
        <v>28</v>
      </c>
      <c r="C30" s="17" t="s">
        <v>49</v>
      </c>
      <c r="D30" s="17" t="s">
        <v>32</v>
      </c>
      <c r="E30" s="17" t="s">
        <v>84</v>
      </c>
      <c r="F30" s="17" t="s">
        <v>85</v>
      </c>
      <c r="G30" s="24">
        <v>85</v>
      </c>
      <c r="H30" s="28">
        <v>29.41</v>
      </c>
      <c r="I30" s="29">
        <f>IFERROR( Table1345[[#This Row],[Quantity]]*Table1345[[#This Row],[Price Per Unit]], "")</f>
        <v>2499.85</v>
      </c>
    </row>
    <row r="31" spans="1:9">
      <c r="A31" s="33" t="s">
        <v>100</v>
      </c>
      <c r="B31" s="20"/>
      <c r="C31" s="17"/>
      <c r="D31" s="17"/>
      <c r="E31" s="17"/>
      <c r="F31" s="17"/>
      <c r="G31" s="24"/>
      <c r="H31" s="28">
        <f>SUBTOTAL(104,Table1345[Price Per Unit])</f>
        <v>160</v>
      </c>
      <c r="I31" s="28">
        <f>SUBTOTAL(109,Table1345[Sales])</f>
        <v>26399.8</v>
      </c>
    </row>
  </sheetData>
  <conditionalFormatting sqref="B2:B30">
    <cfRule type="duplicateValues" dxfId="41" priority="1"/>
  </conditionalFormatting>
  <dataValidations count="1">
    <dataValidation type="list" allowBlank="1" showInputMessage="1" showErrorMessage="1" sqref="D3:D30" xr:uid="{128F3889-C648-467D-A45B-203AA7E5AE4D}">
      <formula1>"North, South, East, West, Asgard"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5C60-4F48-4CD5-A7F5-7F02D5508B97}">
  <dimension ref="A1:O31"/>
  <sheetViews>
    <sheetView workbookViewId="0">
      <selection activeCell="G6" sqref="G6"/>
    </sheetView>
  </sheetViews>
  <sheetFormatPr defaultRowHeight="15"/>
  <cols>
    <col min="1" max="1" width="11.42578125" style="34" customWidth="1"/>
    <col min="2" max="2" width="7.42578125" bestFit="1" customWidth="1"/>
    <col min="3" max="3" width="17.5703125" bestFit="1" customWidth="1"/>
    <col min="4" max="4" width="11.7109375" bestFit="1" customWidth="1"/>
    <col min="5" max="5" width="11.140625" bestFit="1" customWidth="1"/>
    <col min="6" max="6" width="23.42578125" bestFit="1" customWidth="1"/>
    <col min="7" max="7" width="13.28515625" style="14" bestFit="1" customWidth="1"/>
    <col min="8" max="8" width="17.85546875" style="30" bestFit="1" customWidth="1"/>
    <col min="9" max="9" width="10.85546875" style="30" bestFit="1" customWidth="1"/>
    <col min="10" max="11" width="50.85546875" customWidth="1"/>
  </cols>
  <sheetData>
    <row r="1" spans="1:15" s="7" customFormat="1" ht="48.75" customHeight="1">
      <c r="A1" s="32" t="s">
        <v>104</v>
      </c>
      <c r="B1" s="6"/>
      <c r="C1" s="6"/>
      <c r="D1" s="6"/>
      <c r="E1" s="6"/>
      <c r="F1" s="6"/>
      <c r="G1" s="22"/>
      <c r="H1" s="25"/>
      <c r="I1" s="25"/>
      <c r="J1" s="6"/>
      <c r="K1" s="6"/>
      <c r="L1" s="6"/>
      <c r="M1" s="6"/>
      <c r="N1" s="6"/>
      <c r="O1" s="6"/>
    </row>
    <row r="2" spans="1:15" s="14" customFormat="1">
      <c r="A2" s="31" t="s">
        <v>10</v>
      </c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23" t="s">
        <v>16</v>
      </c>
      <c r="H2" s="26" t="s">
        <v>17</v>
      </c>
      <c r="I2" s="27" t="s">
        <v>102</v>
      </c>
    </row>
    <row r="3" spans="1:15">
      <c r="A3" s="33">
        <v>44227</v>
      </c>
      <c r="B3" s="20">
        <v>1</v>
      </c>
      <c r="C3" s="17" t="s">
        <v>91</v>
      </c>
      <c r="D3" s="17" t="s">
        <v>19</v>
      </c>
      <c r="E3" s="17" t="s">
        <v>20</v>
      </c>
      <c r="F3" s="17" t="s">
        <v>21</v>
      </c>
      <c r="G3" s="24">
        <v>10</v>
      </c>
      <c r="H3" s="28">
        <v>20</v>
      </c>
      <c r="I3" s="29">
        <f>IFERROR( Table13456[[#This Row],[Quantity]]*Table13456[[#This Row],[Price Per Unit]], "")</f>
        <v>200</v>
      </c>
    </row>
    <row r="4" spans="1:15">
      <c r="A4" s="33">
        <v>44255</v>
      </c>
      <c r="B4" s="20">
        <v>2</v>
      </c>
      <c r="C4" s="17" t="s">
        <v>22</v>
      </c>
      <c r="D4" s="17" t="s">
        <v>23</v>
      </c>
      <c r="E4" s="17" t="s">
        <v>97</v>
      </c>
      <c r="F4" s="17" t="s">
        <v>25</v>
      </c>
      <c r="G4" s="24">
        <v>15</v>
      </c>
      <c r="H4" s="28">
        <v>10</v>
      </c>
      <c r="I4" s="29">
        <f>IFERROR( Table13456[[#This Row],[Quantity]]*Table13456[[#This Row],[Price Per Unit]], "")</f>
        <v>150</v>
      </c>
    </row>
    <row r="5" spans="1:15">
      <c r="A5" s="33">
        <v>44286</v>
      </c>
      <c r="B5" s="20">
        <v>3</v>
      </c>
      <c r="C5" s="17" t="s">
        <v>92</v>
      </c>
      <c r="D5" s="17" t="s">
        <v>27</v>
      </c>
      <c r="E5" s="17" t="s">
        <v>28</v>
      </c>
      <c r="F5" s="17" t="s">
        <v>29</v>
      </c>
      <c r="G5" s="24">
        <v>0</v>
      </c>
      <c r="H5" s="28"/>
      <c r="I5" s="29">
        <f>IFERROR( Table13456[[#This Row],[Quantity]]*Table13456[[#This Row],[Price Per Unit]], "")</f>
        <v>0</v>
      </c>
    </row>
    <row r="6" spans="1:15">
      <c r="A6" s="33">
        <v>44316</v>
      </c>
      <c r="B6" s="20">
        <v>4</v>
      </c>
      <c r="C6" s="17" t="s">
        <v>93</v>
      </c>
      <c r="D6" s="17" t="s">
        <v>32</v>
      </c>
      <c r="E6" s="17" t="s">
        <v>33</v>
      </c>
      <c r="F6" s="17" t="s">
        <v>34</v>
      </c>
      <c r="G6" s="24">
        <v>25</v>
      </c>
      <c r="H6" s="28">
        <v>10</v>
      </c>
      <c r="I6" s="29">
        <f>IFERROR( Table13456[[#This Row],[Quantity]]*Table13456[[#This Row],[Price Per Unit]], "")</f>
        <v>250</v>
      </c>
    </row>
    <row r="7" spans="1:15">
      <c r="A7" s="33">
        <v>44347</v>
      </c>
      <c r="B7" s="20">
        <v>5</v>
      </c>
      <c r="C7" s="17" t="s">
        <v>35</v>
      </c>
      <c r="D7" s="17" t="s">
        <v>23</v>
      </c>
      <c r="E7" s="17" t="s">
        <v>20</v>
      </c>
      <c r="F7" s="17" t="s">
        <v>36</v>
      </c>
      <c r="G7" s="24">
        <v>30</v>
      </c>
      <c r="H7" s="28">
        <v>16.670000000000002</v>
      </c>
      <c r="I7" s="29">
        <f>IFERROR( Table13456[[#This Row],[Quantity]]*Table13456[[#This Row],[Price Per Unit]], "")</f>
        <v>500.1</v>
      </c>
    </row>
    <row r="8" spans="1:15">
      <c r="A8" s="33">
        <v>44377</v>
      </c>
      <c r="B8" s="20">
        <v>6</v>
      </c>
      <c r="C8" s="17" t="s">
        <v>94</v>
      </c>
      <c r="D8" s="19" t="s">
        <v>95</v>
      </c>
      <c r="E8" s="17" t="s">
        <v>97</v>
      </c>
      <c r="F8" s="17" t="s">
        <v>38</v>
      </c>
      <c r="G8" s="24">
        <v>0</v>
      </c>
      <c r="H8" s="28"/>
      <c r="I8" s="29">
        <f>IFERROR( Table13456[[#This Row],[Quantity]]*Table13456[[#This Row],[Price Per Unit]], "")</f>
        <v>0</v>
      </c>
    </row>
    <row r="9" spans="1:15">
      <c r="A9" s="33">
        <v>44408</v>
      </c>
      <c r="B9" s="20">
        <v>7</v>
      </c>
      <c r="C9" s="17" t="s">
        <v>39</v>
      </c>
      <c r="D9" s="17" t="s">
        <v>27</v>
      </c>
      <c r="E9" s="17" t="s">
        <v>28</v>
      </c>
      <c r="F9" s="17" t="s">
        <v>40</v>
      </c>
      <c r="G9" s="24">
        <v>35</v>
      </c>
      <c r="H9" s="28">
        <v>10</v>
      </c>
      <c r="I9" s="29">
        <f>IFERROR( Table13456[[#This Row],[Quantity]]*Table13456[[#This Row],[Price Per Unit]], "")</f>
        <v>350</v>
      </c>
    </row>
    <row r="10" spans="1:15">
      <c r="A10" s="33">
        <v>44439</v>
      </c>
      <c r="B10" s="20">
        <v>8</v>
      </c>
      <c r="C10" s="17" t="s">
        <v>41</v>
      </c>
      <c r="D10" s="17" t="s">
        <v>32</v>
      </c>
      <c r="E10" s="17" t="s">
        <v>33</v>
      </c>
      <c r="F10" s="17" t="s">
        <v>42</v>
      </c>
      <c r="G10" s="24">
        <v>40</v>
      </c>
      <c r="H10" s="28">
        <v>15</v>
      </c>
      <c r="I10" s="29">
        <f>IFERROR( Table13456[[#This Row],[Quantity]]*Table13456[[#This Row],[Price Per Unit]], "")</f>
        <v>600</v>
      </c>
    </row>
    <row r="11" spans="1:15">
      <c r="A11" s="33">
        <v>44469</v>
      </c>
      <c r="B11" s="20">
        <v>9</v>
      </c>
      <c r="C11" s="17" t="s">
        <v>43</v>
      </c>
      <c r="D11" s="17" t="s">
        <v>23</v>
      </c>
      <c r="E11" s="17" t="s">
        <v>20</v>
      </c>
      <c r="F11" s="17" t="s">
        <v>44</v>
      </c>
      <c r="G11" s="24">
        <v>45</v>
      </c>
      <c r="H11" s="28">
        <v>12.22</v>
      </c>
      <c r="I11" s="29">
        <f>IFERROR( Table13456[[#This Row],[Quantity]]*Table13456[[#This Row],[Price Per Unit]], "")</f>
        <v>549.9</v>
      </c>
    </row>
    <row r="12" spans="1:15">
      <c r="A12" s="33">
        <v>44500</v>
      </c>
      <c r="B12" s="20">
        <v>10</v>
      </c>
      <c r="C12" s="17" t="s">
        <v>45</v>
      </c>
      <c r="D12" s="17" t="s">
        <v>19</v>
      </c>
      <c r="E12" s="17" t="s">
        <v>97</v>
      </c>
      <c r="F12" s="17" t="s">
        <v>46</v>
      </c>
      <c r="G12" s="24">
        <v>50</v>
      </c>
      <c r="H12" s="28">
        <v>14</v>
      </c>
      <c r="I12" s="29">
        <f>IFERROR( Table13456[[#This Row],[Quantity]]*Table13456[[#This Row],[Price Per Unit]], "")</f>
        <v>700</v>
      </c>
    </row>
    <row r="13" spans="1:15">
      <c r="A13" s="33">
        <v>44530</v>
      </c>
      <c r="B13" s="20">
        <v>11</v>
      </c>
      <c r="C13" s="17" t="s">
        <v>47</v>
      </c>
      <c r="D13" s="17" t="s">
        <v>27</v>
      </c>
      <c r="E13" s="17" t="s">
        <v>28</v>
      </c>
      <c r="F13" s="17" t="s">
        <v>48</v>
      </c>
      <c r="G13" s="24">
        <v>5</v>
      </c>
      <c r="H13" s="28">
        <v>160</v>
      </c>
      <c r="I13" s="29">
        <f>IFERROR( Table13456[[#This Row],[Quantity]]*Table13456[[#This Row],[Price Per Unit]], "")</f>
        <v>800</v>
      </c>
    </row>
    <row r="14" spans="1:15">
      <c r="A14" s="33">
        <v>44561</v>
      </c>
      <c r="B14" s="20">
        <v>12</v>
      </c>
      <c r="C14" s="17" t="s">
        <v>49</v>
      </c>
      <c r="D14" s="17" t="s">
        <v>32</v>
      </c>
      <c r="E14" s="17" t="s">
        <v>33</v>
      </c>
      <c r="F14" s="17" t="s">
        <v>50</v>
      </c>
      <c r="G14" s="24">
        <v>20</v>
      </c>
      <c r="H14" s="28">
        <v>45</v>
      </c>
      <c r="I14" s="29">
        <f>IFERROR( Table13456[[#This Row],[Quantity]]*Table13456[[#This Row],[Price Per Unit]], "")</f>
        <v>900</v>
      </c>
    </row>
    <row r="15" spans="1:15">
      <c r="A15" s="33">
        <v>44592</v>
      </c>
      <c r="B15" s="20">
        <v>13</v>
      </c>
      <c r="C15" s="17" t="s">
        <v>51</v>
      </c>
      <c r="D15" s="17" t="s">
        <v>23</v>
      </c>
      <c r="E15" s="17" t="s">
        <v>20</v>
      </c>
      <c r="F15" s="17" t="s">
        <v>52</v>
      </c>
      <c r="G15" s="24">
        <v>0</v>
      </c>
      <c r="H15" s="28"/>
      <c r="I15" s="29">
        <f>IFERROR( Table13456[[#This Row],[Quantity]]*Table13456[[#This Row],[Price Per Unit]], "")</f>
        <v>0</v>
      </c>
    </row>
    <row r="16" spans="1:15">
      <c r="A16" s="33">
        <v>44620</v>
      </c>
      <c r="B16" s="20">
        <v>14</v>
      </c>
      <c r="C16" s="17" t="s">
        <v>53</v>
      </c>
      <c r="D16" s="19" t="s">
        <v>95</v>
      </c>
      <c r="E16" s="17" t="s">
        <v>97</v>
      </c>
      <c r="F16" s="17" t="s">
        <v>54</v>
      </c>
      <c r="G16" s="24">
        <v>30</v>
      </c>
      <c r="H16" s="28">
        <v>36.67</v>
      </c>
      <c r="I16" s="29">
        <f>IFERROR( Table13456[[#This Row],[Quantity]]*Table13456[[#This Row],[Price Per Unit]], "")</f>
        <v>1100.1000000000001</v>
      </c>
    </row>
    <row r="17" spans="1:9">
      <c r="A17" s="33">
        <v>44651</v>
      </c>
      <c r="B17" s="20">
        <v>15</v>
      </c>
      <c r="C17" s="17" t="s">
        <v>55</v>
      </c>
      <c r="D17" s="17" t="s">
        <v>27</v>
      </c>
      <c r="E17" s="17" t="s">
        <v>28</v>
      </c>
      <c r="F17" s="17" t="s">
        <v>56</v>
      </c>
      <c r="G17" s="24">
        <v>35</v>
      </c>
      <c r="H17" s="28">
        <v>34.29</v>
      </c>
      <c r="I17" s="29">
        <f>IFERROR( Table13456[[#This Row],[Quantity]]*Table13456[[#This Row],[Price Per Unit]], "")</f>
        <v>1200.1499999999999</v>
      </c>
    </row>
    <row r="18" spans="1:9">
      <c r="A18" s="33">
        <v>44681</v>
      </c>
      <c r="B18" s="20">
        <v>16</v>
      </c>
      <c r="C18" s="17" t="s">
        <v>57</v>
      </c>
      <c r="D18" s="19" t="s">
        <v>95</v>
      </c>
      <c r="E18" s="17" t="s">
        <v>33</v>
      </c>
      <c r="F18" s="17" t="s">
        <v>58</v>
      </c>
      <c r="G18" s="24">
        <v>0</v>
      </c>
      <c r="H18" s="28"/>
      <c r="I18" s="29">
        <f>IFERROR( Table13456[[#This Row],[Quantity]]*Table13456[[#This Row],[Price Per Unit]], "")</f>
        <v>0</v>
      </c>
    </row>
    <row r="19" spans="1:9">
      <c r="A19" s="33">
        <v>44712</v>
      </c>
      <c r="B19" s="20">
        <v>17</v>
      </c>
      <c r="C19" s="17" t="s">
        <v>59</v>
      </c>
      <c r="D19" s="17" t="s">
        <v>23</v>
      </c>
      <c r="E19" s="17" t="s">
        <v>20</v>
      </c>
      <c r="F19" s="17" t="s">
        <v>60</v>
      </c>
      <c r="G19" s="24">
        <v>40</v>
      </c>
      <c r="H19" s="28">
        <v>35</v>
      </c>
      <c r="I19" s="29">
        <f>IFERROR( Table13456[[#This Row],[Quantity]]*Table13456[[#This Row],[Price Per Unit]], "")</f>
        <v>1400</v>
      </c>
    </row>
    <row r="20" spans="1:9">
      <c r="A20" s="33">
        <v>44742</v>
      </c>
      <c r="B20" s="20">
        <v>18</v>
      </c>
      <c r="C20" s="17" t="s">
        <v>61</v>
      </c>
      <c r="D20" s="17" t="s">
        <v>19</v>
      </c>
      <c r="E20" s="17" t="s">
        <v>97</v>
      </c>
      <c r="F20" s="17" t="s">
        <v>62</v>
      </c>
      <c r="G20" s="24">
        <v>45</v>
      </c>
      <c r="H20" s="28">
        <v>33.33</v>
      </c>
      <c r="I20" s="29">
        <f>IFERROR( Table13456[[#This Row],[Quantity]]*Table13456[[#This Row],[Price Per Unit]], "")</f>
        <v>1499.85</v>
      </c>
    </row>
    <row r="21" spans="1:9">
      <c r="A21" s="33">
        <v>44773</v>
      </c>
      <c r="B21" s="20">
        <v>19</v>
      </c>
      <c r="C21" s="17" t="s">
        <v>63</v>
      </c>
      <c r="D21" s="17" t="s">
        <v>27</v>
      </c>
      <c r="E21" s="17" t="s">
        <v>28</v>
      </c>
      <c r="F21" s="17" t="s">
        <v>64</v>
      </c>
      <c r="G21" s="24">
        <v>50</v>
      </c>
      <c r="H21" s="28">
        <v>32</v>
      </c>
      <c r="I21" s="29">
        <f>IFERROR( Table13456[[#This Row],[Quantity]]*Table13456[[#This Row],[Price Per Unit]], "")</f>
        <v>1600</v>
      </c>
    </row>
    <row r="22" spans="1:9">
      <c r="A22" s="33">
        <v>44804</v>
      </c>
      <c r="B22" s="20">
        <v>20</v>
      </c>
      <c r="C22" s="17" t="s">
        <v>65</v>
      </c>
      <c r="D22" s="17" t="s">
        <v>32</v>
      </c>
      <c r="E22" s="17" t="s">
        <v>33</v>
      </c>
      <c r="F22" s="17" t="s">
        <v>66</v>
      </c>
      <c r="G22" s="24">
        <v>55</v>
      </c>
      <c r="H22" s="28">
        <v>30.91</v>
      </c>
      <c r="I22" s="29">
        <f>IFERROR( Table13456[[#This Row],[Quantity]]*Table13456[[#This Row],[Price Per Unit]], "")</f>
        <v>1700.05</v>
      </c>
    </row>
    <row r="23" spans="1:9">
      <c r="A23" s="33">
        <v>44834</v>
      </c>
      <c r="B23" s="20">
        <v>21</v>
      </c>
      <c r="C23" s="17" t="s">
        <v>67</v>
      </c>
      <c r="D23" s="17" t="s">
        <v>23</v>
      </c>
      <c r="E23" s="17" t="s">
        <v>20</v>
      </c>
      <c r="F23" s="17" t="s">
        <v>68</v>
      </c>
      <c r="G23" s="24">
        <v>60</v>
      </c>
      <c r="H23" s="28">
        <v>30</v>
      </c>
      <c r="I23" s="29">
        <f>IFERROR( Table13456[[#This Row],[Quantity]]*Table13456[[#This Row],[Price Per Unit]], "")</f>
        <v>1800</v>
      </c>
    </row>
    <row r="24" spans="1:9">
      <c r="A24" s="33">
        <v>44865</v>
      </c>
      <c r="B24" s="20">
        <v>22</v>
      </c>
      <c r="C24" s="17" t="s">
        <v>69</v>
      </c>
      <c r="D24" s="17" t="s">
        <v>19</v>
      </c>
      <c r="E24" s="17" t="s">
        <v>97</v>
      </c>
      <c r="F24" s="17" t="s">
        <v>70</v>
      </c>
      <c r="G24" s="24">
        <v>0</v>
      </c>
      <c r="H24" s="28"/>
      <c r="I24" s="29">
        <f>IFERROR( Table13456[[#This Row],[Quantity]]*Table13456[[#This Row],[Price Per Unit]], "")</f>
        <v>0</v>
      </c>
    </row>
    <row r="25" spans="1:9">
      <c r="A25" s="33">
        <v>44895</v>
      </c>
      <c r="B25" s="20">
        <v>23</v>
      </c>
      <c r="C25" s="17" t="s">
        <v>71</v>
      </c>
      <c r="D25" s="17" t="s">
        <v>27</v>
      </c>
      <c r="E25" s="17" t="s">
        <v>28</v>
      </c>
      <c r="F25" s="17" t="s">
        <v>72</v>
      </c>
      <c r="G25" s="24">
        <v>65</v>
      </c>
      <c r="H25" s="28">
        <v>30.77</v>
      </c>
      <c r="I25" s="29">
        <f>IFERROR( Table13456[[#This Row],[Quantity]]*Table13456[[#This Row],[Price Per Unit]], "")</f>
        <v>2000.05</v>
      </c>
    </row>
    <row r="26" spans="1:9">
      <c r="A26" s="33">
        <v>44926</v>
      </c>
      <c r="B26" s="20">
        <v>24</v>
      </c>
      <c r="C26" s="17" t="s">
        <v>73</v>
      </c>
      <c r="D26" s="17" t="s">
        <v>32</v>
      </c>
      <c r="E26" s="17" t="s">
        <v>33</v>
      </c>
      <c r="F26" s="17" t="s">
        <v>74</v>
      </c>
      <c r="G26" s="24">
        <v>70</v>
      </c>
      <c r="H26" s="28">
        <v>30</v>
      </c>
      <c r="I26" s="29">
        <f>IFERROR( Table13456[[#This Row],[Quantity]]*Table13456[[#This Row],[Price Per Unit]], "")</f>
        <v>2100</v>
      </c>
    </row>
    <row r="27" spans="1:9">
      <c r="A27" s="33">
        <v>44957</v>
      </c>
      <c r="B27" s="20">
        <v>25</v>
      </c>
      <c r="C27" s="17" t="s">
        <v>75</v>
      </c>
      <c r="D27" s="17" t="s">
        <v>76</v>
      </c>
      <c r="E27" s="17" t="s">
        <v>77</v>
      </c>
      <c r="F27" s="17" t="s">
        <v>78</v>
      </c>
      <c r="G27" s="24">
        <v>75</v>
      </c>
      <c r="H27" s="28">
        <v>29.33</v>
      </c>
      <c r="I27" s="29">
        <f>IFERROR( Table13456[[#This Row],[Quantity]]*Table13456[[#This Row],[Price Per Unit]], "")</f>
        <v>2199.75</v>
      </c>
    </row>
    <row r="28" spans="1:9">
      <c r="A28" s="33">
        <v>44985</v>
      </c>
      <c r="B28" s="20">
        <v>26</v>
      </c>
      <c r="C28" s="17" t="s">
        <v>79</v>
      </c>
      <c r="D28" s="17" t="s">
        <v>76</v>
      </c>
      <c r="E28" s="17" t="s">
        <v>80</v>
      </c>
      <c r="F28" s="17" t="s">
        <v>81</v>
      </c>
      <c r="G28" s="24">
        <v>80</v>
      </c>
      <c r="H28" s="28">
        <v>28.75</v>
      </c>
      <c r="I28" s="29">
        <f>IFERROR( Table13456[[#This Row],[Quantity]]*Table13456[[#This Row],[Price Per Unit]], "")</f>
        <v>2300</v>
      </c>
    </row>
    <row r="29" spans="1:9">
      <c r="A29" s="33">
        <v>45016</v>
      </c>
      <c r="B29" s="20">
        <v>27</v>
      </c>
      <c r="C29" s="17" t="s">
        <v>51</v>
      </c>
      <c r="D29" s="17" t="s">
        <v>23</v>
      </c>
      <c r="E29" s="17" t="s">
        <v>82</v>
      </c>
      <c r="F29" s="17" t="s">
        <v>83</v>
      </c>
      <c r="G29" s="24">
        <v>0</v>
      </c>
      <c r="H29" s="28"/>
      <c r="I29" s="29">
        <f>IFERROR( Table13456[[#This Row],[Quantity]]*Table13456[[#This Row],[Price Per Unit]], "")</f>
        <v>0</v>
      </c>
    </row>
    <row r="30" spans="1:9">
      <c r="A30" s="33">
        <v>45046</v>
      </c>
      <c r="B30" s="20">
        <v>28</v>
      </c>
      <c r="C30" s="17" t="s">
        <v>49</v>
      </c>
      <c r="D30" s="17" t="s">
        <v>32</v>
      </c>
      <c r="E30" s="17" t="s">
        <v>84</v>
      </c>
      <c r="F30" s="17" t="s">
        <v>85</v>
      </c>
      <c r="G30" s="24">
        <v>85</v>
      </c>
      <c r="H30" s="28">
        <v>29.41</v>
      </c>
      <c r="I30" s="29">
        <f>IFERROR( Table13456[[#This Row],[Quantity]]*Table13456[[#This Row],[Price Per Unit]], "")</f>
        <v>2499.85</v>
      </c>
    </row>
    <row r="31" spans="1:9">
      <c r="A31" s="33" t="s">
        <v>100</v>
      </c>
      <c r="B31" s="20"/>
      <c r="C31" s="17"/>
      <c r="D31" s="17"/>
      <c r="E31" s="17"/>
      <c r="F31" s="17"/>
      <c r="G31" s="24"/>
      <c r="H31" s="28">
        <f>SUBTOTAL(104,Table13456[Price Per Unit])</f>
        <v>160</v>
      </c>
      <c r="I31" s="28">
        <f>SUBTOTAL(109,Table13456[Sales])</f>
        <v>26399.8</v>
      </c>
    </row>
  </sheetData>
  <conditionalFormatting sqref="B2:B30">
    <cfRule type="duplicateValues" dxfId="20" priority="1"/>
  </conditionalFormatting>
  <dataValidations count="1">
    <dataValidation type="list" allowBlank="1" showInputMessage="1" showErrorMessage="1" sqref="D3:D30" xr:uid="{FD5B241C-5AFD-4C57-A2B4-AEB31B99AAC3}">
      <formula1>"North, South, East, West, Asgard"</formula1>
    </dataValidation>
  </dataValidations>
  <pageMargins left="0.7" right="0.7" top="0.75" bottom="0.75" header="0.3" footer="0.3"/>
  <ignoredErrors>
    <ignoredError sqref="D8" listDataValidation="1"/>
  </ignoredErrors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H35"/>
  <sheetViews>
    <sheetView showGridLines="0" showRowColHeaders="0" workbookViewId="0"/>
  </sheetViews>
  <sheetFormatPr defaultColWidth="0" defaultRowHeight="15" zeroHeight="1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>
      <c r="A1" s="6" t="s">
        <v>105</v>
      </c>
      <c r="B1" s="6"/>
      <c r="C1" s="6"/>
      <c r="D1" s="6"/>
      <c r="E1" s="6"/>
      <c r="F1" s="6"/>
      <c r="G1" s="6"/>
      <c r="H1" s="6"/>
    </row>
    <row r="2" spans="1:8"/>
    <row r="3" spans="1:8">
      <c r="B3" s="1" t="s">
        <v>106</v>
      </c>
    </row>
    <row r="4" spans="1:8">
      <c r="B4" s="2" t="s">
        <v>107</v>
      </c>
      <c r="C4" s="3" t="s">
        <v>108</v>
      </c>
    </row>
    <row r="5" spans="1:8">
      <c r="B5" s="2" t="s">
        <v>109</v>
      </c>
      <c r="C5" s="3" t="s">
        <v>110</v>
      </c>
    </row>
    <row r="6" spans="1:8">
      <c r="B6" s="2" t="s">
        <v>111</v>
      </c>
      <c r="C6" s="3" t="s">
        <v>112</v>
      </c>
    </row>
    <row r="7" spans="1:8"/>
    <row r="8" spans="1:8">
      <c r="B8" s="1" t="s">
        <v>113</v>
      </c>
    </row>
    <row r="9" spans="1:8">
      <c r="B9" s="2" t="s">
        <v>114</v>
      </c>
      <c r="C9" s="3" t="s">
        <v>115</v>
      </c>
    </row>
    <row r="10" spans="1:8"/>
    <row r="11" spans="1:8">
      <c r="B11" s="1" t="s">
        <v>116</v>
      </c>
    </row>
    <row r="12" spans="1:8">
      <c r="B12" s="2" t="s">
        <v>117</v>
      </c>
      <c r="C12" s="3" t="s">
        <v>118</v>
      </c>
    </row>
    <row r="13" spans="1:8">
      <c r="B13" s="2" t="s">
        <v>119</v>
      </c>
      <c r="C13" s="3" t="s">
        <v>120</v>
      </c>
    </row>
    <row r="14" spans="1:8">
      <c r="B14" s="2" t="s">
        <v>121</v>
      </c>
      <c r="C14" s="3" t="s">
        <v>122</v>
      </c>
    </row>
    <row r="15" spans="1:8">
      <c r="B15" s="2" t="s">
        <v>123</v>
      </c>
      <c r="C15" s="3" t="s">
        <v>124</v>
      </c>
    </row>
    <row r="16" spans="1:8">
      <c r="B16" s="2" t="s">
        <v>125</v>
      </c>
      <c r="C16" s="3" t="s">
        <v>126</v>
      </c>
    </row>
    <row r="17" spans="2:3">
      <c r="B17" s="2" t="s">
        <v>127</v>
      </c>
      <c r="C17" s="3" t="s">
        <v>128</v>
      </c>
    </row>
    <row r="18" spans="2:3">
      <c r="B18" s="2" t="s">
        <v>129</v>
      </c>
      <c r="C18" s="3" t="s">
        <v>130</v>
      </c>
    </row>
    <row r="19" spans="2:3">
      <c r="B19" s="2" t="s">
        <v>131</v>
      </c>
      <c r="C19" s="3" t="s">
        <v>132</v>
      </c>
    </row>
    <row r="20" spans="2:3">
      <c r="B20" s="2" t="s">
        <v>133</v>
      </c>
      <c r="C20" s="3" t="s">
        <v>134</v>
      </c>
    </row>
    <row r="21" spans="2:3">
      <c r="B21" s="2" t="s">
        <v>135</v>
      </c>
      <c r="C21" s="3" t="s">
        <v>136</v>
      </c>
    </row>
    <row r="22" spans="2:3">
      <c r="B22" s="2" t="s">
        <v>137</v>
      </c>
      <c r="C22" s="3" t="s">
        <v>138</v>
      </c>
    </row>
    <row r="23" spans="2:3">
      <c r="B23" s="2" t="s">
        <v>139</v>
      </c>
      <c r="C23" s="3" t="s">
        <v>140</v>
      </c>
    </row>
    <row r="24" spans="2:3">
      <c r="B24" s="2" t="s">
        <v>141</v>
      </c>
      <c r="C24" s="3" t="s">
        <v>142</v>
      </c>
    </row>
    <row r="25" spans="2:3">
      <c r="B25" s="2" t="s">
        <v>143</v>
      </c>
      <c r="C25" s="3" t="s">
        <v>144</v>
      </c>
    </row>
    <row r="26" spans="2:3">
      <c r="B26" s="2"/>
      <c r="C26" s="3"/>
    </row>
    <row r="27" spans="2:3">
      <c r="B27" s="1" t="s">
        <v>145</v>
      </c>
    </row>
    <row r="28" spans="2:3">
      <c r="B28" s="2" t="s">
        <v>146</v>
      </c>
      <c r="C28" s="3" t="s">
        <v>147</v>
      </c>
    </row>
    <row r="29" spans="2:3">
      <c r="B29" s="2"/>
      <c r="C29" s="3"/>
    </row>
    <row r="30" spans="2:3">
      <c r="B30" s="1" t="s">
        <v>148</v>
      </c>
      <c r="C30" s="3"/>
    </row>
    <row r="31" spans="2:3"/>
    <row r="32" spans="2:3"/>
    <row r="33"/>
    <row r="34"/>
    <row r="35"/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8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</hyperlinks>
  <pageMargins left="0.7" right="0.7" top="0.75" bottom="0.75" header="0.3" footer="0.3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ec5a1a-e29c-407e-9660-cb4eaaff03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8" ma:contentTypeDescription="Create a new document." ma:contentTypeScope="" ma:versionID="e113dd8c6d9d6d8e50c33cd355eeb814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654ccc4b072c8ba42f6f064ab7b3a12b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C00B319-165B-4AE8-A6AE-EED707A1FDFE}"/>
</file>

<file path=customXml/itemProps2.xml><?xml version="1.0" encoding="utf-8"?>
<ds:datastoreItem xmlns:ds="http://schemas.openxmlformats.org/officeDocument/2006/customXml" ds:itemID="{76F14EA0-1B09-4BA6-A1E0-FED8521C2BE1}"/>
</file>

<file path=customXml/itemProps3.xml><?xml version="1.0" encoding="utf-8"?>
<ds:datastoreItem xmlns:ds="http://schemas.openxmlformats.org/officeDocument/2006/customXml" ds:itemID="{8184B4C1-4F0A-455C-A4C4-43B4C034F928}"/>
</file>

<file path=customXml/itemProps4.xml><?xml version="1.0" encoding="utf-8"?>
<ds:datastoreItem xmlns:ds="http://schemas.openxmlformats.org/officeDocument/2006/customXml" ds:itemID="{84B241E6-AE4C-4EA5-96CC-6E77ABF1B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/>
  <cp:revision/>
  <dcterms:created xsi:type="dcterms:W3CDTF">2019-12-23T04:48:23Z</dcterms:created>
  <dcterms:modified xsi:type="dcterms:W3CDTF">2024-08-26T05:28:58Z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