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Administrator.HESABRESDAKHEL\Desktop\درخواست و تولید بازار 1404\test\"/>
    </mc:Choice>
  </mc:AlternateContent>
  <xr:revisionPtr revIDLastSave="0" documentId="13_ncr:1_{1AB6734D-F5BD-49F1-8DBB-87EA3B4E3D89}" xr6:coauthVersionLast="47" xr6:coauthVersionMax="47" xr10:uidLastSave="{00000000-0000-0000-0000-000000000000}"/>
  <bookViews>
    <workbookView xWindow="-120" yWindow="-120" windowWidth="20640" windowHeight="11160" activeTab="1" xr2:uid="{00000000-000D-0000-FFFF-FFFF00000000}"/>
  </bookViews>
  <sheets>
    <sheet name="اردیبهشت" sheetId="4" r:id="rId1"/>
    <sheet name="گزارش هفتگی" sheetId="6" r:id="rId2"/>
    <sheet name="DATA" sheetId="5" r:id="rId3"/>
    <sheet name="Sheet1" sheetId="7" r:id="rId4"/>
  </sheets>
  <definedNames>
    <definedName name="_xlnm._FilterDatabase" localSheetId="2" hidden="1">DATA!$A$1:$A$5253</definedName>
    <definedName name="_xlnm._FilterDatabase" localSheetId="0" hidden="1">اردیبهشت!$A$1:$K$138</definedName>
    <definedName name="_xlnm._FilterDatabase" localSheetId="1" hidden="1">'گزارش هفتگی'!$A$2:$E$46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6" l="1"/>
  <c r="C3" i="6"/>
  <c r="C5" i="6" s="1"/>
  <c r="C7" i="6" s="1"/>
  <c r="C9" i="6" s="1"/>
  <c r="C11" i="6" s="1"/>
  <c r="C13" i="6" s="1"/>
  <c r="C15" i="6" s="1"/>
  <c r="C17" i="6" s="1"/>
  <c r="C19" i="6" s="1"/>
  <c r="C21" i="6" s="1"/>
  <c r="C23" i="6" s="1"/>
  <c r="C25" i="6" s="1"/>
  <c r="C27" i="6" s="1"/>
  <c r="C29" i="6" s="1"/>
  <c r="B29" i="6" s="1"/>
  <c r="C31" i="6" l="1"/>
  <c r="D29" i="6"/>
  <c r="C6" i="6"/>
  <c r="C8" i="6" s="1"/>
  <c r="C10" i="6" s="1"/>
  <c r="C12" i="6" s="1"/>
  <c r="C14" i="6" s="1"/>
  <c r="C16" i="6" s="1"/>
  <c r="C18" i="6" s="1"/>
  <c r="C20" i="6" s="1"/>
  <c r="C22" i="6" s="1"/>
  <c r="C24" i="6" s="1"/>
  <c r="C26" i="6" s="1"/>
  <c r="C28" i="6" s="1"/>
  <c r="C30" i="6" s="1"/>
  <c r="B30" i="6" s="1"/>
  <c r="J3" i="4"/>
  <c r="J4" i="4"/>
  <c r="J5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5" i="4"/>
  <c r="J96" i="4"/>
  <c r="J97" i="4"/>
  <c r="J98" i="4"/>
  <c r="J99" i="4"/>
  <c r="J100" i="4"/>
  <c r="J101" i="4"/>
  <c r="J102" i="4"/>
  <c r="J103" i="4"/>
  <c r="E29" i="6" s="1"/>
  <c r="J104" i="4"/>
  <c r="J105" i="4"/>
  <c r="J106" i="4"/>
  <c r="J107" i="4"/>
  <c r="J108" i="4"/>
  <c r="J109" i="4"/>
  <c r="J110" i="4"/>
  <c r="J111" i="4"/>
  <c r="J112" i="4"/>
  <c r="J113" i="4"/>
  <c r="J114" i="4"/>
  <c r="J115" i="4"/>
  <c r="J116" i="4"/>
  <c r="J117" i="4"/>
  <c r="J118" i="4"/>
  <c r="J119" i="4"/>
  <c r="J120" i="4"/>
  <c r="J121" i="4"/>
  <c r="J122" i="4"/>
  <c r="J123" i="4"/>
  <c r="J124" i="4"/>
  <c r="J125" i="4"/>
  <c r="J126" i="4"/>
  <c r="J127" i="4"/>
  <c r="J128" i="4"/>
  <c r="J129" i="4"/>
  <c r="J130" i="4"/>
  <c r="J131" i="4"/>
  <c r="J132" i="4"/>
  <c r="J133" i="4"/>
  <c r="J134" i="4"/>
  <c r="J135" i="4"/>
  <c r="J136" i="4"/>
  <c r="J137" i="4"/>
  <c r="J138" i="4"/>
  <c r="J2" i="4"/>
  <c r="E3" i="6" l="1"/>
  <c r="E5" i="6"/>
  <c r="E4" i="6"/>
  <c r="E30" i="6"/>
  <c r="D30" i="6"/>
  <c r="C32" i="6"/>
  <c r="D32" i="6" s="1"/>
  <c r="B31" i="6"/>
  <c r="D31" i="6"/>
  <c r="E31" i="6"/>
  <c r="C33" i="6"/>
  <c r="E6" i="6"/>
  <c r="E7" i="6"/>
  <c r="B3" i="6"/>
  <c r="D3" i="6"/>
  <c r="J94" i="4"/>
  <c r="B32" i="6" l="1"/>
  <c r="C34" i="6"/>
  <c r="C36" i="6" s="1"/>
  <c r="E32" i="6"/>
  <c r="B33" i="6"/>
  <c r="D33" i="6"/>
  <c r="E33" i="6"/>
  <c r="C35" i="6"/>
  <c r="E8" i="6"/>
  <c r="D10" i="6"/>
  <c r="B11" i="6"/>
  <c r="E9" i="6"/>
  <c r="D7" i="6"/>
  <c r="B7" i="6"/>
  <c r="B8" i="6"/>
  <c r="D8" i="6"/>
  <c r="D6" i="6"/>
  <c r="B6" i="6"/>
  <c r="D9" i="6"/>
  <c r="B9" i="6"/>
  <c r="D5" i="6"/>
  <c r="B5" i="6"/>
  <c r="B34" i="6" l="1"/>
  <c r="E34" i="6"/>
  <c r="D34" i="6"/>
  <c r="B36" i="6"/>
  <c r="D36" i="6"/>
  <c r="E36" i="6"/>
  <c r="C38" i="6"/>
  <c r="B35" i="6"/>
  <c r="D35" i="6"/>
  <c r="E35" i="6"/>
  <c r="C37" i="6"/>
  <c r="B10" i="6"/>
  <c r="E10" i="6"/>
  <c r="D11" i="6"/>
  <c r="E11" i="6"/>
  <c r="B38" i="6" l="1"/>
  <c r="C40" i="6"/>
  <c r="D38" i="6"/>
  <c r="E38" i="6"/>
  <c r="B37" i="6"/>
  <c r="C39" i="6"/>
  <c r="D37" i="6"/>
  <c r="E37" i="6"/>
  <c r="E12" i="6"/>
  <c r="B12" i="6"/>
  <c r="D12" i="6"/>
  <c r="E13" i="6"/>
  <c r="B13" i="6"/>
  <c r="D13" i="6"/>
  <c r="B40" i="6" l="1"/>
  <c r="C42" i="6"/>
  <c r="D40" i="6"/>
  <c r="E40" i="6"/>
  <c r="B39" i="6"/>
  <c r="C41" i="6"/>
  <c r="D39" i="6"/>
  <c r="E39" i="6"/>
  <c r="E14" i="6"/>
  <c r="D14" i="6"/>
  <c r="B14" i="6"/>
  <c r="E15" i="6"/>
  <c r="B15" i="6"/>
  <c r="D15" i="6"/>
  <c r="B42" i="6" l="1"/>
  <c r="C44" i="6"/>
  <c r="D42" i="6"/>
  <c r="E42" i="6"/>
  <c r="B41" i="6"/>
  <c r="C43" i="6"/>
  <c r="D41" i="6"/>
  <c r="E41" i="6"/>
  <c r="D16" i="6"/>
  <c r="B16" i="6"/>
  <c r="E16" i="6"/>
  <c r="B17" i="6"/>
  <c r="D17" i="6"/>
  <c r="E17" i="6"/>
  <c r="B44" i="6" l="1"/>
  <c r="C46" i="6"/>
  <c r="D44" i="6"/>
  <c r="E44" i="6"/>
  <c r="B43" i="6"/>
  <c r="C45" i="6"/>
  <c r="D43" i="6"/>
  <c r="E43" i="6"/>
  <c r="D18" i="6"/>
  <c r="B18" i="6"/>
  <c r="E18" i="6"/>
  <c r="E19" i="6"/>
  <c r="B19" i="6"/>
  <c r="D19" i="6"/>
  <c r="B46" i="6" l="1"/>
  <c r="D46" i="6"/>
  <c r="E46" i="6"/>
  <c r="B45" i="6"/>
  <c r="D45" i="6"/>
  <c r="E45" i="6"/>
  <c r="E20" i="6"/>
  <c r="B20" i="6"/>
  <c r="D20" i="6"/>
  <c r="E21" i="6"/>
  <c r="B21" i="6"/>
  <c r="D21" i="6"/>
  <c r="E22" i="6" l="1"/>
  <c r="B22" i="6"/>
  <c r="D22" i="6"/>
  <c r="D23" i="6"/>
  <c r="E23" i="6"/>
  <c r="B23" i="6"/>
  <c r="E24" i="6" l="1"/>
  <c r="D24" i="6"/>
  <c r="B24" i="6"/>
  <c r="E25" i="6"/>
  <c r="D25" i="6"/>
  <c r="B25" i="6"/>
  <c r="B26" i="6" l="1"/>
  <c r="E26" i="6"/>
  <c r="D26" i="6"/>
  <c r="E27" i="6"/>
  <c r="D27" i="6"/>
  <c r="B27" i="6"/>
  <c r="E28" i="6" l="1"/>
  <c r="E48" i="6" s="1"/>
  <c r="D28" i="6"/>
  <c r="B28" i="6"/>
  <c r="D4" i="6" l="1"/>
  <c r="B4" i="6"/>
</calcChain>
</file>

<file path=xl/sharedStrings.xml><?xml version="1.0" encoding="utf-8"?>
<sst xmlns="http://schemas.openxmlformats.org/spreadsheetml/2006/main" count="661" uniqueCount="217">
  <si>
    <t>كدمحصول</t>
  </si>
  <si>
    <t>ایام هفته</t>
  </si>
  <si>
    <t>شنبه</t>
  </si>
  <si>
    <t>یکشنبه</t>
  </si>
  <si>
    <t>دوشنبه</t>
  </si>
  <si>
    <t>سه شنبه</t>
  </si>
  <si>
    <t>چهارشنبه</t>
  </si>
  <si>
    <t>پنج شنبه</t>
  </si>
  <si>
    <t>جمعه</t>
  </si>
  <si>
    <t>جمع هفتگي kg</t>
  </si>
  <si>
    <t>پنير يواف غني شده با ويتامين دي 3 ليواني 450 گرمي</t>
  </si>
  <si>
    <t>شير غني شده ESL پري پک 800 گرمي  1/2 درصد ويتامين D3</t>
  </si>
  <si>
    <t>شيرپاستوريزه نايلوني 900 گرمي 1/5 درصد</t>
  </si>
  <si>
    <t>دوغ نايلوني 800 گرمي اکونومي</t>
  </si>
  <si>
    <t>شير فراپاستوريزه  کم چرب بطري 946 سي سي 1/2 درصد  ESL</t>
  </si>
  <si>
    <t>ماست  ليواني 700 گرمي 3درصد غني شده با ويتامين d3</t>
  </si>
  <si>
    <t>ماست غني شده با ويتامين D3 ليواني 700 گرمي 1.4 درصد</t>
  </si>
  <si>
    <t>شير استريل پاكتي اسليم 200 سي سي كم چربي</t>
  </si>
  <si>
    <t>ماست دبه 2 کيلويي 4.2 درصد غني شده با ويتامين D3</t>
  </si>
  <si>
    <t>پنير يواف ليواني 400 گرمي غني شده با ويتامين دي 3 - لرستان</t>
  </si>
  <si>
    <t>ماست دبه 2000 گرمي 1.4 درصد</t>
  </si>
  <si>
    <t>شير کاکائو فراپاستوريزه نايلوني 800 گرمي ESL</t>
  </si>
  <si>
    <t>پنير يواف سطلي 4 کيلوگرمي شاين</t>
  </si>
  <si>
    <t>شير فراپاستوريزه پر چرب بطري 946 سي سي 3/2 درصد  ESL</t>
  </si>
  <si>
    <t>شير فراپاستوريزه نايلوني 800 گرمي 1/2 درصد ESL</t>
  </si>
  <si>
    <t>دوغ پاستوريزه نايلوني پري پک 2500 گرمي با طعم نعناء</t>
  </si>
  <si>
    <t>كره100گرمي داخلي</t>
  </si>
  <si>
    <t>ماست دبه اي 2 کيلويي 1.4درصدچربي (کم چرب) غني شده با ويتامين D3</t>
  </si>
  <si>
    <t>دوغ سنتي بطري پت 1/5 ليتري با ساشه سبزي</t>
  </si>
  <si>
    <t>پنير يواف سطل 10 کيلوگرم شاين</t>
  </si>
  <si>
    <t>دوغ بطري پت 250 گرمي اكونومي</t>
  </si>
  <si>
    <t>دوغ بطري پت كوزه اي 2200 سي سي با طعم نعناع</t>
  </si>
  <si>
    <t>كشك ليواني380گرمي 0/1درصد</t>
  </si>
  <si>
    <t>كره50گرمي داخلي</t>
  </si>
  <si>
    <t>پنير يواف 300 گرم غني شده با ويتامين d3</t>
  </si>
  <si>
    <t>پنير يو اف ليواني 500 گرمي غني شده با ويتامين دي 3 پگاه</t>
  </si>
  <si>
    <t>بسته 9 تايي شير موز استريل پاکتي 200 سي سي (2+7)</t>
  </si>
  <si>
    <t>بسته 9 عددي شير استريل پاکتي 200 سي سي پر چرب (8+1)</t>
  </si>
  <si>
    <t>شير استريل پاكتي تتراپك اسليم 200 سي سي 3درصد - لرستان</t>
  </si>
  <si>
    <t>بسته 9 تايي شير کاکائو استريل پاکتي 200 سي سي (2 + 7)</t>
  </si>
  <si>
    <t>بسته 9 عددي شير موز استريل پاکتي 200 سي سي (8+1)</t>
  </si>
  <si>
    <t>بسته 10 عددي خامه استريل پاکتي 200 سي سي (1+9)</t>
  </si>
  <si>
    <t>بسته 9 عددي شير کاکائو استريل پاکتي 200 سي سي (8+1)</t>
  </si>
  <si>
    <t>شير كاكائو استريل پاكتي تتراپك اسليم 200 سي سي - لرستان</t>
  </si>
  <si>
    <t>شير موز استريل پاكتي تتراپك اسليم 200 سي سي</t>
  </si>
  <si>
    <t>خامه استريل پاكتي تتراپك اسليم 200سي سي 30 درصد - لرستان</t>
  </si>
  <si>
    <t>بسته 9 تايي شير استريل ساده پاکتي 200 سي سي (2 + 7)</t>
  </si>
  <si>
    <t>کد</t>
  </si>
  <si>
    <t>شرح</t>
  </si>
  <si>
    <t>کد گروه</t>
  </si>
  <si>
    <t>شرح گروه</t>
  </si>
  <si>
    <t>پنيريواف ليواني 100گرمي</t>
  </si>
  <si>
    <t>پنیر</t>
  </si>
  <si>
    <t>پنيريواف ليواني 400گرمي</t>
  </si>
  <si>
    <t>پنير يواف ليواني 300 گرمي</t>
  </si>
  <si>
    <t>پنير پروبيوتيك يواف ليواني 400 گرمي</t>
  </si>
  <si>
    <t>بسته 12 تايي پنير يواف ليواني 400 گرمي (1+11)</t>
  </si>
  <si>
    <t>بسته 13 عددي پنير يواف ليواني 400 گرمي (1+12)</t>
  </si>
  <si>
    <t>پنیر- سطل</t>
  </si>
  <si>
    <t>پنير يواف سطلي 10 کيلويي کم چرب اکونومي</t>
  </si>
  <si>
    <t>پنير يواف سطلي 4 کيلويي کم چرب اکونومي</t>
  </si>
  <si>
    <t>پنير يواف غني شده با ويتامين دي 3 ليواني 400 گرمي</t>
  </si>
  <si>
    <t>پنير يواف سطلي 10 كيلويي</t>
  </si>
  <si>
    <t>پنير يواف سطلي 4 كيلويي</t>
  </si>
  <si>
    <t>بسته 13عددي پنير يواف ليواني 300 گرمي (1+12)</t>
  </si>
  <si>
    <t>بسته 13 عددي پنير يواف ليواني 500 گرمي (1+12)</t>
  </si>
  <si>
    <t>بسته 13 عددي پنير پروبيوتيک ليواني 400 گرم(1+12)</t>
  </si>
  <si>
    <t>پودر پروتئين (MPC)</t>
  </si>
  <si>
    <t>پودر پروتئین</t>
  </si>
  <si>
    <t>پودراب پنير پرميت</t>
  </si>
  <si>
    <t>پودر آب پنیر</t>
  </si>
  <si>
    <t>پودراب پنير صادراتي</t>
  </si>
  <si>
    <t>پودر پروتئين شير ترکيبي (کامپاوند)</t>
  </si>
  <si>
    <t>پودر mpc در بسته بندي نايلوني 500 گرمي</t>
  </si>
  <si>
    <t>خامه استريل پاكتي تتراپك اسليم 200سي سي 30 درصد</t>
  </si>
  <si>
    <t>خامه</t>
  </si>
  <si>
    <t>خامه استريل پاكتي تتراپك 200 سي سي 25 درصد صادراتي (ترکيب چربي حيواني-گياهي)</t>
  </si>
  <si>
    <t>خامه استريل پاكتي1/4ليتري چهارگوش</t>
  </si>
  <si>
    <t>خامه استريل پاكتي200 سي سي چهارگوش</t>
  </si>
  <si>
    <t>بسته 9 عددي خامه استريل پاکتي 200 سي سي  (1+8)</t>
  </si>
  <si>
    <t>خامه استريل پاکتي 200 سي سي آروين 20 درصد چربي</t>
  </si>
  <si>
    <t>دوغ نايلوني 900 گرمي با طعم نعناع</t>
  </si>
  <si>
    <t>دوغ</t>
  </si>
  <si>
    <t>بسته 9 عددي دوغ نايلوني 900 گرمي(1+8)</t>
  </si>
  <si>
    <t>بسته 7 عددي دوغ بطري 1.5 ليتري (1+6)</t>
  </si>
  <si>
    <t>بسته 6 عددي دوغ نايلوني پري پک 2500 گرمي (1+5)</t>
  </si>
  <si>
    <t>بسته 20 عددي دوغ نايلون 800 گرمي (2+18)</t>
  </si>
  <si>
    <t>دوغ نايلوني 800 گرمي با طعم نعناع</t>
  </si>
  <si>
    <t>دوغ بطري پت 250 گرمي اكونومي صادراتي</t>
  </si>
  <si>
    <t>شيرقهوه استريل كامي بلاك 200 سي سي</t>
  </si>
  <si>
    <t>استريل-طعم دار</t>
  </si>
  <si>
    <t>شيرموز استريل كامي بلاك 200 سي سي 2/5درصد</t>
  </si>
  <si>
    <t>شيركاكائو استريل كامي بلاك 200 سي سي</t>
  </si>
  <si>
    <t>شيركاكائو استريل بريك 200 سي سي</t>
  </si>
  <si>
    <t>شير عسل استريل بريك 200 سي سي</t>
  </si>
  <si>
    <t>شيرموز استريل 200 سي سي نيم چرب (مساوي يا بيش از 1/5 و كمتر از 3 درصد)</t>
  </si>
  <si>
    <t>شير کاکائو استريل تتراپک 200 سي سي کارمزدي</t>
  </si>
  <si>
    <t>شير كاكائو استريل پاكتي تتراپك اسليم 200 سي سي</t>
  </si>
  <si>
    <t>شير عسل استريل پاكتي تتراپك اسليم 200 سي سي</t>
  </si>
  <si>
    <t>بسته شير موز استريل پاكتي 200 سي سي 6 تايي</t>
  </si>
  <si>
    <t>بسته 9 تايي شير كاكائو استريل  200 سي سي</t>
  </si>
  <si>
    <t>بسته 11 عددي شير کاکائو استريل پاكتي 200 سي سي (2+9)</t>
  </si>
  <si>
    <t>بسته 11 عددي شير موز استريل پاكتي 200 سي سي (2+9)</t>
  </si>
  <si>
    <t>پاستوريزه-ساده</t>
  </si>
  <si>
    <t>شير فله پر چرب</t>
  </si>
  <si>
    <t>بسته 20 عددي شير فراپاستوريزه غني شده نايلوني 800 گرمي ESL کم چرب (2+18)</t>
  </si>
  <si>
    <t>بسته 20 عددي شير پاستوريزه 900 گرمي نايلوني کم چرب (2+18)</t>
  </si>
  <si>
    <t>پاستوريزه-طعم دار</t>
  </si>
  <si>
    <t>استريل- ساده کم چرب</t>
  </si>
  <si>
    <t>شيراستريل پاکتي 200 سي سي يک درصد</t>
  </si>
  <si>
    <t>شيراستريل پاكتي بريك200سي سي 2/5درصد</t>
  </si>
  <si>
    <t>استريل- ساده-پرچرب</t>
  </si>
  <si>
    <t>شير استريل پاكتي تتراپك اسليم 200 سي سي 2/5درصد مدارس</t>
  </si>
  <si>
    <t>شير استريل پاكت تتراپك 200 سي سي 1درصد</t>
  </si>
  <si>
    <t>بسته 9 تايي شير ساده استريل پاکتي 200 سي سي</t>
  </si>
  <si>
    <t>بسته 11 عددي شير استريل پاکتي ساده 200 سي سي (2+9)</t>
  </si>
  <si>
    <t>شير استريل پاكتي تتراپك اسليم 200 سي سي 3درصد</t>
  </si>
  <si>
    <t>پاستوريزه-بطر ساده</t>
  </si>
  <si>
    <t>بسته 7 عددي شير فراپاستوريزه بطري 946 سي سي پر چرب ESL (6+1)</t>
  </si>
  <si>
    <t>بسته 7 عددي شير فراپاستوريزه بطري 946 سي سي کم چرب ESL (6+1)</t>
  </si>
  <si>
    <t>پودر شيرخشك اسكيم کيسه 25 کيلويي داخلي</t>
  </si>
  <si>
    <t>شيرخشک</t>
  </si>
  <si>
    <t>پودر شير خشک اسکيم با پروتئين 34 درصد</t>
  </si>
  <si>
    <t>کره 50 گرمي کارمزدي</t>
  </si>
  <si>
    <t>کارمزدي</t>
  </si>
  <si>
    <t>کره 100 گرمي کارمزدي</t>
  </si>
  <si>
    <t>پودر شيرخشک اسکيم پروتئين 34 درصد کارمزدي</t>
  </si>
  <si>
    <t>پودر شير خشك اسکيم کيسه 25 کيلويي كارمزدي</t>
  </si>
  <si>
    <t>پودرآب پنير پرميت كارمزدي</t>
  </si>
  <si>
    <t>كره فله داخلي 5 كيلويي</t>
  </si>
  <si>
    <t>كره</t>
  </si>
  <si>
    <t>كره داخلي فله 25 كيلويي</t>
  </si>
  <si>
    <t>كره10گرمي داخلي</t>
  </si>
  <si>
    <t>كره250گرمي داخلي</t>
  </si>
  <si>
    <t>كره25گرمي داخلي</t>
  </si>
  <si>
    <t>كره فله داخلي</t>
  </si>
  <si>
    <t>بسته 60 عددي کره فويل 50 گرمي (4+56)</t>
  </si>
  <si>
    <t>بسته 30 عددي کره فويل 100 گرمي (2+28)</t>
  </si>
  <si>
    <t>بسته 30 عددي کره فويل 50 گرمي (2+28)</t>
  </si>
  <si>
    <t>بسته 15 عددي کره فويل 100 گرمي (1+14)</t>
  </si>
  <si>
    <t>كشك</t>
  </si>
  <si>
    <t>كشك پاستوريزه ليواني 380 گرمي</t>
  </si>
  <si>
    <t>كشك فله</t>
  </si>
  <si>
    <t>آب پنيريواف</t>
  </si>
  <si>
    <t xml:space="preserve"> آب پنیر</t>
  </si>
  <si>
    <t>ماست ليواني 90 گرمي 1/4 درصد</t>
  </si>
  <si>
    <t>ماست</t>
  </si>
  <si>
    <t>ماست پروبيوتيك (پروماس) ليواني 900 گرمي 4/2 درصد</t>
  </si>
  <si>
    <t>ماست ليواني 900 گرمي 1/4 درصد</t>
  </si>
  <si>
    <t>ماست ليواني 900 گرمي کم چرب 1.4 %  غني شده با ويتامبن D3</t>
  </si>
  <si>
    <t>ماست دبه اي 2 کيلويي 1/5 درصد صادراتي</t>
  </si>
  <si>
    <t>ماست ليواني 900 گرمي پر چرب 3% غني شده با ويتامين D3</t>
  </si>
  <si>
    <t>لخته پنیر رژیمی</t>
  </si>
  <si>
    <t>کره 15 گرمی داخلی</t>
  </si>
  <si>
    <t>پودر آب پنیر ترش</t>
  </si>
  <si>
    <t>بسته 10 عددي شير کاکائو فراپاستوريزه ESL نايلوني 800 گرمي (9+1)</t>
  </si>
  <si>
    <t>بسته 10 عددي شير فراپاستوريزه ESL نايلوني 800 گرمي کم چرب (1+9)</t>
  </si>
  <si>
    <t>پنیر سطلی 4 کیلوگرمی شاین</t>
  </si>
  <si>
    <t>خامه فله پر چرب</t>
  </si>
  <si>
    <t>ماست ليواني 700 گرمي 3 درصد</t>
  </si>
  <si>
    <t>شير فراپاستوريزه نايلوني 800 گرمي 2/5 درصد ESL</t>
  </si>
  <si>
    <t>ماست سرشيردار (رويه دار) ظرف سفالي 800 گرمي 8 درصد</t>
  </si>
  <si>
    <t>روغن كره ظروف پت800 گرمي</t>
  </si>
  <si>
    <t>شير عسل استريل كامي بلاك 200 سي سي</t>
  </si>
  <si>
    <t>بسته 7 عددي دوغ نايلوني پري پک 2500 گرم (1+6)</t>
  </si>
  <si>
    <t>پنيريواف ليواني 400گرمي - لرستان</t>
  </si>
  <si>
    <t>خامه استريل پاكتي كامبي بلاك 200 سي سي</t>
  </si>
  <si>
    <t>پنيروكيوم350گرمي</t>
  </si>
  <si>
    <t>دوغ بطري پت 2 ليتري 1/5 درصد</t>
  </si>
  <si>
    <t>دوغ بطري پت 2 ليتري با ساشه سبزيجات</t>
  </si>
  <si>
    <t>دوغ بطري پت 3/5 ليتري</t>
  </si>
  <si>
    <t>بسته 13 عددي پنير يواف ليواني 400 گرمي غني شده دي 3 (1+12)-لرستان</t>
  </si>
  <si>
    <t>خامه استريل پاکتي تتراپك 200 سي سي کم چرب (25 درصدچربي)</t>
  </si>
  <si>
    <t>بسته 9 تايي شير عسل استريل پاکتي 200 سي سي (2+7)</t>
  </si>
  <si>
    <t>خامه استريل تتراپك 200 سي سي كارمزدي</t>
  </si>
  <si>
    <t>شيراستريل پاکتي تتراپک 200 سي سي 1 درصد کارمزدي</t>
  </si>
  <si>
    <t>پنير لاكتيكي ليوان 300 گرمي زيارت</t>
  </si>
  <si>
    <t>پنير پروبيوتيک400گرمي- زنجيره اي</t>
  </si>
  <si>
    <t>کد محصول</t>
  </si>
  <si>
    <t>گروه محصول</t>
  </si>
  <si>
    <t>نام محصول</t>
  </si>
  <si>
    <t>هفته اول</t>
  </si>
  <si>
    <t>هفته دوم</t>
  </si>
  <si>
    <t>هفته سوم</t>
  </si>
  <si>
    <t>هفته چهارم</t>
  </si>
  <si>
    <t>هفته پنجم</t>
  </si>
  <si>
    <t>شماره هفته</t>
  </si>
  <si>
    <t>کد BOM</t>
  </si>
  <si>
    <t>کد مواد اوليه</t>
  </si>
  <si>
    <t>نام كالا/محصول</t>
  </si>
  <si>
    <t>واحد</t>
  </si>
  <si>
    <t>مقدار</t>
  </si>
  <si>
    <t>مقدار مواد تشکيل دهنده</t>
  </si>
  <si>
    <t>درصد مواد اوليه</t>
  </si>
  <si>
    <t>تاريخ ثبت</t>
  </si>
  <si>
    <t>روغن فله  MFR (99/5 درصد چربي)</t>
  </si>
  <si>
    <t>گرم</t>
  </si>
  <si>
    <t>1403/12/27</t>
  </si>
  <si>
    <t>اسانس کره غير وارداتي</t>
  </si>
  <si>
    <t>Py-C_100(استابلايزر پويا کابک)</t>
  </si>
  <si>
    <t>BK_397(stabiliser Danisco)</t>
  </si>
  <si>
    <t>پودر شير خشک اسکيم</t>
  </si>
  <si>
    <t>سيني دايكات خامه بيس 200 گ بدون چاپ-27 عددي</t>
  </si>
  <si>
    <t>عدد</t>
  </si>
  <si>
    <t>پاکت خامه 200 سي سي بيس داخلي</t>
  </si>
  <si>
    <t>نوار استريپ داخلي</t>
  </si>
  <si>
    <t>چسب ني چسبان</t>
  </si>
  <si>
    <t>نايلون شيرينگ عرض46سانتيمتر و ضخامت50ميكرون</t>
  </si>
  <si>
    <t>نوار چسب 5 سانتي 90  ياردي</t>
  </si>
  <si>
    <t>حلقه( توپ,رول)</t>
  </si>
  <si>
    <t>چربي شيرگاوي</t>
  </si>
  <si>
    <t>شير پس چرخ</t>
  </si>
  <si>
    <t>1404/01/06</t>
  </si>
  <si>
    <t>ردیف</t>
  </si>
  <si>
    <t>جمع کل گروه</t>
  </si>
  <si>
    <t xml:space="preserve">مقدار </t>
  </si>
  <si>
    <t xml:space="preserve">گزارش برنامه تولید روزانه فروش شرکت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</si>
</sst>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178"/>
      <scheme val="minor"/>
    </font>
    <font>
      <b/>
      <sz val="14"/>
      <name val="B Nazanin"/>
      <charset val="178"/>
    </font>
    <font>
      <sz val="14"/>
      <color theme="1"/>
      <name val="B Nazanin"/>
      <charset val="178"/>
    </font>
    <font>
      <b/>
      <sz val="14"/>
      <color theme="1"/>
      <name val="B Nazanin"/>
      <charset val="178"/>
    </font>
    <font>
      <b/>
      <sz val="10"/>
      <name val="B Nazanin"/>
      <charset val="178"/>
    </font>
    <font>
      <sz val="11"/>
      <color theme="1"/>
      <name val="B Koodak"/>
      <charset val="178"/>
    </font>
    <font>
      <sz val="18"/>
      <color theme="1"/>
      <name val="B Koodak"/>
      <charset val="178"/>
    </font>
    <font>
      <sz val="22"/>
      <color theme="1"/>
      <name val="B Nazanin"/>
      <charset val="178"/>
    </font>
    <font>
      <sz val="12"/>
      <color theme="1"/>
      <name val="B Koodak"/>
      <charset val="178"/>
    </font>
    <font>
      <sz val="14"/>
      <color theme="1"/>
      <name val="B Koodak"/>
      <charset val="178"/>
    </font>
    <font>
      <sz val="14"/>
      <color theme="1"/>
      <name val="B Titr"/>
      <charset val="178"/>
    </font>
    <font>
      <sz val="13"/>
      <color theme="1"/>
      <name val="B Titr"/>
      <charset val="178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horizontal="center" vertical="center" readingOrder="2"/>
    </xf>
    <xf numFmtId="0" fontId="1" fillId="3" borderId="7" xfId="0" applyFont="1" applyFill="1" applyBorder="1" applyAlignment="1">
      <alignment horizontal="center" vertical="center" readingOrder="2"/>
    </xf>
    <xf numFmtId="0" fontId="1" fillId="3" borderId="8" xfId="0" applyFont="1" applyFill="1" applyBorder="1" applyAlignment="1">
      <alignment horizontal="center" vertical="center" readingOrder="2"/>
    </xf>
    <xf numFmtId="0" fontId="3" fillId="3" borderId="11" xfId="0" applyFont="1" applyFill="1" applyBorder="1" applyAlignment="1">
      <alignment horizontal="center" vertical="center" readingOrder="2"/>
    </xf>
    <xf numFmtId="0" fontId="1" fillId="3" borderId="12" xfId="0" applyFont="1" applyFill="1" applyBorder="1" applyAlignment="1">
      <alignment horizontal="center" vertical="center" readingOrder="2"/>
    </xf>
    <xf numFmtId="0" fontId="3" fillId="3" borderId="12" xfId="0" applyFont="1" applyFill="1" applyBorder="1" applyAlignment="1">
      <alignment horizontal="center" vertical="center" readingOrder="2"/>
    </xf>
    <xf numFmtId="0" fontId="3" fillId="3" borderId="9" xfId="0" applyFont="1" applyFill="1" applyBorder="1" applyAlignment="1">
      <alignment horizontal="center" vertical="center" readingOrder="2"/>
    </xf>
    <xf numFmtId="0" fontId="1" fillId="2" borderId="4" xfId="0" applyFont="1" applyFill="1" applyBorder="1" applyAlignment="1">
      <alignment vertical="center" readingOrder="2"/>
    </xf>
    <xf numFmtId="0" fontId="1" fillId="3" borderId="7" xfId="0" applyFont="1" applyFill="1" applyBorder="1" applyAlignment="1">
      <alignment vertical="center" readingOrder="2"/>
    </xf>
    <xf numFmtId="0" fontId="1" fillId="3" borderId="10" xfId="0" applyFont="1" applyFill="1" applyBorder="1" applyAlignment="1">
      <alignment vertical="center" readingOrder="2"/>
    </xf>
    <xf numFmtId="0" fontId="1" fillId="3" borderId="12" xfId="0" applyFont="1" applyFill="1" applyBorder="1" applyAlignment="1">
      <alignment vertical="center" readingOrder="2"/>
    </xf>
    <xf numFmtId="0" fontId="3" fillId="3" borderId="11" xfId="0" applyFont="1" applyFill="1" applyBorder="1" applyAlignment="1">
      <alignment vertical="center" readingOrder="2"/>
    </xf>
    <xf numFmtId="0" fontId="3" fillId="3" borderId="12" xfId="0" applyFont="1" applyFill="1" applyBorder="1" applyAlignment="1">
      <alignment vertical="center" readingOrder="2"/>
    </xf>
    <xf numFmtId="0" fontId="2" fillId="0" borderId="0" xfId="0" applyFont="1" applyAlignment="1"/>
    <xf numFmtId="0" fontId="4" fillId="0" borderId="0" xfId="0" applyFont="1" applyAlignment="1"/>
    <xf numFmtId="0" fontId="3" fillId="2" borderId="4" xfId="0" applyFont="1" applyFill="1" applyBorder="1" applyAlignment="1">
      <alignment horizontal="center" vertical="center" readingOrder="2"/>
    </xf>
    <xf numFmtId="0" fontId="3" fillId="3" borderId="6" xfId="0" applyNumberFormat="1" applyFont="1" applyFill="1" applyBorder="1" applyAlignment="1">
      <alignment horizontal="center" vertical="center" readingOrder="2"/>
    </xf>
    <xf numFmtId="0" fontId="3" fillId="3" borderId="11" xfId="0" applyNumberFormat="1" applyFont="1" applyFill="1" applyBorder="1" applyAlignment="1">
      <alignment horizontal="center" vertical="center" readingOrder="2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3" fillId="3" borderId="9" xfId="0" applyNumberFormat="1" applyFont="1" applyFill="1" applyBorder="1" applyAlignment="1">
      <alignment horizontal="center" vertical="center" readingOrder="2"/>
    </xf>
    <xf numFmtId="0" fontId="7" fillId="0" borderId="0" xfId="0" applyFont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1" fontId="0" fillId="0" borderId="0" xfId="0" applyNumberFormat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9" fillId="0" borderId="0" xfId="0" applyFont="1"/>
    <xf numFmtId="0" fontId="10" fillId="5" borderId="13" xfId="0" applyFont="1" applyFill="1" applyBorder="1" applyAlignment="1">
      <alignment horizontal="center" vertical="center"/>
    </xf>
    <xf numFmtId="0" fontId="8" fillId="0" borderId="13" xfId="0" applyFont="1" applyBorder="1" applyAlignment="1">
      <alignment horizontal="right" vertical="center"/>
    </xf>
    <xf numFmtId="0" fontId="11" fillId="6" borderId="13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 readingOrder="2"/>
    </xf>
    <xf numFmtId="0" fontId="8" fillId="4" borderId="13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/>
    </xf>
    <xf numFmtId="0" fontId="6" fillId="7" borderId="1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72E2B-E1D8-46D4-96B0-B6D634B27AD5}">
  <sheetPr>
    <tabColor rgb="FF0070C0"/>
    <pageSetUpPr fitToPage="1"/>
  </sheetPr>
  <dimension ref="A1:K138"/>
  <sheetViews>
    <sheetView rightToLeft="1" topLeftCell="C1" zoomScaleNormal="100" workbookViewId="0">
      <selection activeCell="H2" sqref="H2"/>
    </sheetView>
  </sheetViews>
  <sheetFormatPr defaultColWidth="9" defaultRowHeight="33.75" x14ac:dyDescent="0.55000000000000004"/>
  <cols>
    <col min="1" max="1" width="30.28515625" style="1" customWidth="1"/>
    <col min="2" max="2" width="71.5703125" style="15" bestFit="1" customWidth="1"/>
    <col min="3" max="3" width="9.42578125" style="1" customWidth="1"/>
    <col min="4" max="4" width="8" style="1" customWidth="1"/>
    <col min="5" max="5" width="7.28515625" style="1" customWidth="1"/>
    <col min="6" max="6" width="8.42578125" style="1" customWidth="1"/>
    <col min="7" max="7" width="9.28515625" style="1" customWidth="1"/>
    <col min="8" max="8" width="9" style="1" customWidth="1"/>
    <col min="9" max="9" width="17.28515625" style="1" customWidth="1"/>
    <col min="10" max="10" width="30.7109375" style="1" customWidth="1"/>
    <col min="11" max="11" width="20.85546875" style="23" customWidth="1"/>
    <col min="12" max="16384" width="9" style="1"/>
  </cols>
  <sheetData>
    <row r="1" spans="1:11" x14ac:dyDescent="0.55000000000000004">
      <c r="A1" s="17" t="s">
        <v>0</v>
      </c>
      <c r="B1" s="9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3" t="s">
        <v>9</v>
      </c>
      <c r="K1" s="24" t="s">
        <v>186</v>
      </c>
    </row>
    <row r="2" spans="1:11" x14ac:dyDescent="0.55000000000000004">
      <c r="A2" s="18">
        <v>65166</v>
      </c>
      <c r="B2" s="10" t="s">
        <v>10</v>
      </c>
      <c r="C2" s="3">
        <v>100</v>
      </c>
      <c r="D2" s="3"/>
      <c r="E2" s="3"/>
      <c r="F2" s="3"/>
      <c r="G2" s="3"/>
      <c r="H2" s="3"/>
      <c r="I2" s="3"/>
      <c r="J2" s="4">
        <f>SUM(C2:I2)</f>
        <v>100</v>
      </c>
      <c r="K2" s="23">
        <v>1</v>
      </c>
    </row>
    <row r="3" spans="1:11" x14ac:dyDescent="0.55000000000000004">
      <c r="A3" s="19">
        <v>1503</v>
      </c>
      <c r="B3" s="12" t="s">
        <v>11</v>
      </c>
      <c r="C3" s="6"/>
      <c r="D3" s="6"/>
      <c r="E3" s="6"/>
      <c r="F3" s="6"/>
      <c r="G3" s="6"/>
      <c r="H3" s="6"/>
      <c r="I3" s="6"/>
      <c r="J3" s="4">
        <f t="shared" ref="J3:J64" si="0">SUM(C3:I3)</f>
        <v>0</v>
      </c>
      <c r="K3" s="23">
        <v>1</v>
      </c>
    </row>
    <row r="4" spans="1:11" x14ac:dyDescent="0.55000000000000004">
      <c r="A4" s="19">
        <v>1032</v>
      </c>
      <c r="B4" s="12" t="s">
        <v>12</v>
      </c>
      <c r="C4" s="6"/>
      <c r="D4" s="6"/>
      <c r="E4" s="6"/>
      <c r="F4" s="6"/>
      <c r="G4" s="6"/>
      <c r="H4" s="6"/>
      <c r="I4" s="6"/>
      <c r="J4" s="4">
        <f t="shared" si="0"/>
        <v>0</v>
      </c>
      <c r="K4" s="23">
        <v>1</v>
      </c>
    </row>
    <row r="5" spans="1:11" x14ac:dyDescent="0.55000000000000004">
      <c r="A5" s="19">
        <v>66014</v>
      </c>
      <c r="B5" s="12" t="s">
        <v>13</v>
      </c>
      <c r="C5" s="6"/>
      <c r="D5" s="6"/>
      <c r="E5" s="6"/>
      <c r="F5" s="6"/>
      <c r="G5" s="6"/>
      <c r="H5" s="6"/>
      <c r="I5" s="6"/>
      <c r="J5" s="4">
        <f t="shared" si="0"/>
        <v>0</v>
      </c>
      <c r="K5" s="23">
        <v>1</v>
      </c>
    </row>
    <row r="6" spans="1:11" x14ac:dyDescent="0.55000000000000004">
      <c r="A6" s="19">
        <v>1766</v>
      </c>
      <c r="B6" s="12" t="s">
        <v>14</v>
      </c>
      <c r="C6" s="6"/>
      <c r="D6" s="6"/>
      <c r="E6" s="6"/>
      <c r="F6" s="6"/>
      <c r="G6" s="6"/>
      <c r="H6" s="6"/>
      <c r="I6" s="6"/>
      <c r="J6" s="4">
        <f t="shared" si="0"/>
        <v>0</v>
      </c>
      <c r="K6" s="23">
        <v>1</v>
      </c>
    </row>
    <row r="7" spans="1:11" x14ac:dyDescent="0.55000000000000004">
      <c r="A7" s="19">
        <v>64263</v>
      </c>
      <c r="B7" s="12" t="s">
        <v>15</v>
      </c>
      <c r="C7" s="6"/>
      <c r="D7" s="6"/>
      <c r="E7" s="6"/>
      <c r="F7" s="6"/>
      <c r="G7" s="6"/>
      <c r="H7" s="6"/>
      <c r="I7" s="6"/>
      <c r="J7" s="4">
        <f t="shared" si="0"/>
        <v>0</v>
      </c>
      <c r="K7" s="23">
        <v>1</v>
      </c>
    </row>
    <row r="8" spans="1:11" x14ac:dyDescent="0.55000000000000004">
      <c r="A8" s="19">
        <v>64045</v>
      </c>
      <c r="B8" s="12" t="s">
        <v>16</v>
      </c>
      <c r="C8" s="3"/>
      <c r="D8" s="3"/>
      <c r="E8" s="3"/>
      <c r="F8" s="3"/>
      <c r="G8" s="3"/>
      <c r="H8" s="3"/>
      <c r="I8" s="3"/>
      <c r="J8" s="4">
        <f t="shared" si="0"/>
        <v>0</v>
      </c>
      <c r="K8" s="23">
        <v>1</v>
      </c>
    </row>
    <row r="9" spans="1:11" x14ac:dyDescent="0.55000000000000004">
      <c r="A9" s="19">
        <v>1136</v>
      </c>
      <c r="B9" s="12" t="s">
        <v>17</v>
      </c>
      <c r="C9" s="6"/>
      <c r="D9" s="6"/>
      <c r="E9" s="6"/>
      <c r="F9" s="6"/>
      <c r="G9" s="6"/>
      <c r="H9" s="6"/>
      <c r="I9" s="6"/>
      <c r="J9" s="4">
        <f t="shared" si="0"/>
        <v>0</v>
      </c>
      <c r="K9" s="23">
        <v>1</v>
      </c>
    </row>
    <row r="10" spans="1:11" x14ac:dyDescent="0.55000000000000004">
      <c r="A10" s="19">
        <v>64847</v>
      </c>
      <c r="B10" s="12" t="s">
        <v>18</v>
      </c>
      <c r="C10" s="6"/>
      <c r="D10" s="6"/>
      <c r="E10" s="6"/>
      <c r="F10" s="6"/>
      <c r="G10" s="6"/>
      <c r="H10" s="6"/>
      <c r="I10" s="6"/>
      <c r="J10" s="4">
        <f t="shared" si="0"/>
        <v>0</v>
      </c>
      <c r="K10" s="23">
        <v>1</v>
      </c>
    </row>
    <row r="11" spans="1:11" x14ac:dyDescent="0.55000000000000004">
      <c r="A11" s="5">
        <v>1105102101</v>
      </c>
      <c r="B11" s="12" t="s">
        <v>19</v>
      </c>
      <c r="C11" s="6"/>
      <c r="D11" s="6"/>
      <c r="E11" s="6"/>
      <c r="F11" s="6"/>
      <c r="G11" s="6"/>
      <c r="H11" s="6"/>
      <c r="I11" s="6"/>
      <c r="J11" s="4">
        <f t="shared" si="0"/>
        <v>0</v>
      </c>
      <c r="K11" s="23">
        <v>1</v>
      </c>
    </row>
    <row r="12" spans="1:11" x14ac:dyDescent="0.55000000000000004">
      <c r="A12" s="19">
        <v>64058</v>
      </c>
      <c r="B12" s="12" t="s">
        <v>20</v>
      </c>
      <c r="C12" s="6"/>
      <c r="D12" s="6"/>
      <c r="E12" s="6"/>
      <c r="F12" s="6"/>
      <c r="G12" s="6"/>
      <c r="H12" s="6"/>
      <c r="I12" s="6"/>
      <c r="J12" s="4">
        <f t="shared" si="0"/>
        <v>0</v>
      </c>
      <c r="K12" s="23">
        <v>1</v>
      </c>
    </row>
    <row r="13" spans="1:11" x14ac:dyDescent="0.55000000000000004">
      <c r="A13" s="19">
        <v>61220</v>
      </c>
      <c r="B13" s="12" t="s">
        <v>21</v>
      </c>
      <c r="C13" s="6"/>
      <c r="D13" s="6"/>
      <c r="E13" s="6"/>
      <c r="F13" s="6"/>
      <c r="G13" s="6"/>
      <c r="H13" s="6"/>
      <c r="I13" s="6"/>
      <c r="J13" s="4">
        <f t="shared" si="0"/>
        <v>0</v>
      </c>
      <c r="K13" s="23">
        <v>1</v>
      </c>
    </row>
    <row r="14" spans="1:11" x14ac:dyDescent="0.55000000000000004">
      <c r="A14" s="19">
        <v>8021</v>
      </c>
      <c r="B14" s="12" t="s">
        <v>32</v>
      </c>
      <c r="C14" s="6"/>
      <c r="D14" s="6"/>
      <c r="E14" s="6"/>
      <c r="F14" s="6"/>
      <c r="G14" s="6"/>
      <c r="H14" s="6"/>
      <c r="I14" s="6"/>
      <c r="J14" s="4">
        <f t="shared" si="0"/>
        <v>0</v>
      </c>
      <c r="K14" s="23">
        <v>1</v>
      </c>
    </row>
    <row r="15" spans="1:11" x14ac:dyDescent="0.55000000000000004">
      <c r="A15" s="19">
        <v>3783</v>
      </c>
      <c r="B15" s="12" t="s">
        <v>33</v>
      </c>
      <c r="C15" s="6"/>
      <c r="D15" s="6"/>
      <c r="E15" s="6"/>
      <c r="F15" s="6"/>
      <c r="G15" s="6"/>
      <c r="H15" s="6"/>
      <c r="I15" s="6"/>
      <c r="J15" s="4">
        <f t="shared" si="0"/>
        <v>0</v>
      </c>
      <c r="K15" s="23">
        <v>1</v>
      </c>
    </row>
    <row r="16" spans="1:11" x14ac:dyDescent="0.55000000000000004">
      <c r="A16" s="19">
        <v>5745</v>
      </c>
      <c r="B16" s="12" t="s">
        <v>34</v>
      </c>
      <c r="C16" s="6"/>
      <c r="D16" s="6"/>
      <c r="E16" s="6"/>
      <c r="F16" s="6"/>
      <c r="G16" s="6"/>
      <c r="H16" s="6"/>
      <c r="I16" s="6"/>
      <c r="J16" s="4">
        <f t="shared" si="0"/>
        <v>0</v>
      </c>
      <c r="K16" s="23">
        <v>1</v>
      </c>
    </row>
    <row r="17" spans="1:11" x14ac:dyDescent="0.55000000000000004">
      <c r="A17" s="19">
        <v>35772</v>
      </c>
      <c r="B17" s="12" t="s">
        <v>22</v>
      </c>
      <c r="C17" s="6"/>
      <c r="D17" s="6"/>
      <c r="E17" s="6"/>
      <c r="F17" s="6"/>
      <c r="G17" s="6"/>
      <c r="H17" s="6"/>
      <c r="I17" s="6"/>
      <c r="J17" s="4">
        <f t="shared" si="0"/>
        <v>0</v>
      </c>
      <c r="K17" s="23">
        <v>1</v>
      </c>
    </row>
    <row r="18" spans="1:11" x14ac:dyDescent="0.55000000000000004">
      <c r="A18" s="19">
        <v>1767</v>
      </c>
      <c r="B18" s="12" t="s">
        <v>23</v>
      </c>
      <c r="C18" s="6"/>
      <c r="D18" s="6"/>
      <c r="E18" s="6"/>
      <c r="F18" s="6"/>
      <c r="G18" s="6"/>
      <c r="H18" s="6"/>
      <c r="I18" s="6"/>
      <c r="J18" s="4">
        <f t="shared" si="0"/>
        <v>0</v>
      </c>
      <c r="K18" s="23">
        <v>1</v>
      </c>
    </row>
    <row r="19" spans="1:11" x14ac:dyDescent="0.55000000000000004">
      <c r="A19" s="19">
        <v>56003</v>
      </c>
      <c r="B19" s="12" t="s">
        <v>24</v>
      </c>
      <c r="C19" s="6"/>
      <c r="D19" s="6"/>
      <c r="E19" s="6"/>
      <c r="F19" s="6"/>
      <c r="G19" s="6"/>
      <c r="H19" s="6"/>
      <c r="I19" s="6"/>
      <c r="J19" s="4">
        <f t="shared" si="0"/>
        <v>0</v>
      </c>
      <c r="K19" s="23">
        <v>1</v>
      </c>
    </row>
    <row r="20" spans="1:11" x14ac:dyDescent="0.55000000000000004">
      <c r="A20" s="19">
        <v>66317</v>
      </c>
      <c r="B20" s="12" t="s">
        <v>25</v>
      </c>
      <c r="C20" s="6"/>
      <c r="D20" s="6"/>
      <c r="E20" s="6"/>
      <c r="F20" s="6"/>
      <c r="G20" s="6"/>
      <c r="H20" s="6"/>
      <c r="I20" s="6"/>
      <c r="J20" s="4">
        <f t="shared" si="0"/>
        <v>0</v>
      </c>
      <c r="K20" s="23">
        <v>1</v>
      </c>
    </row>
    <row r="21" spans="1:11" x14ac:dyDescent="0.55000000000000004">
      <c r="A21" s="19">
        <v>3780</v>
      </c>
      <c r="B21" s="12" t="s">
        <v>26</v>
      </c>
      <c r="C21" s="6"/>
      <c r="D21" s="6"/>
      <c r="E21" s="6"/>
      <c r="F21" s="6"/>
      <c r="G21" s="6"/>
      <c r="H21" s="6"/>
      <c r="I21" s="6"/>
      <c r="J21" s="4">
        <f t="shared" si="0"/>
        <v>0</v>
      </c>
      <c r="K21" s="23">
        <v>1</v>
      </c>
    </row>
    <row r="22" spans="1:11" x14ac:dyDescent="0.55000000000000004">
      <c r="A22" s="19">
        <v>64054</v>
      </c>
      <c r="B22" s="12" t="s">
        <v>27</v>
      </c>
      <c r="C22" s="6"/>
      <c r="D22" s="6"/>
      <c r="E22" s="6"/>
      <c r="F22" s="6"/>
      <c r="G22" s="6"/>
      <c r="H22" s="6"/>
      <c r="I22" s="6"/>
      <c r="J22" s="4">
        <f t="shared" si="0"/>
        <v>0</v>
      </c>
      <c r="K22" s="23">
        <v>1</v>
      </c>
    </row>
    <row r="23" spans="1:11" x14ac:dyDescent="0.55000000000000004">
      <c r="A23" s="19">
        <v>6999</v>
      </c>
      <c r="B23" s="12" t="s">
        <v>28</v>
      </c>
      <c r="C23" s="6"/>
      <c r="D23" s="6"/>
      <c r="E23" s="6"/>
      <c r="F23" s="6"/>
      <c r="G23" s="6"/>
      <c r="H23" s="6"/>
      <c r="I23" s="6"/>
      <c r="J23" s="4">
        <f t="shared" si="0"/>
        <v>0</v>
      </c>
      <c r="K23" s="23">
        <v>1</v>
      </c>
    </row>
    <row r="24" spans="1:11" x14ac:dyDescent="0.55000000000000004">
      <c r="A24" s="19">
        <v>35169</v>
      </c>
      <c r="B24" s="12" t="s">
        <v>29</v>
      </c>
      <c r="C24" s="6"/>
      <c r="D24" s="6"/>
      <c r="E24" s="6"/>
      <c r="F24" s="6"/>
      <c r="G24" s="6"/>
      <c r="H24" s="6"/>
      <c r="I24" s="6"/>
      <c r="J24" s="4">
        <f t="shared" si="0"/>
        <v>0</v>
      </c>
      <c r="K24" s="23">
        <v>1</v>
      </c>
    </row>
    <row r="25" spans="1:11" x14ac:dyDescent="0.55000000000000004">
      <c r="A25" s="19">
        <v>66369</v>
      </c>
      <c r="B25" s="12" t="s">
        <v>30</v>
      </c>
      <c r="C25" s="6"/>
      <c r="D25" s="6"/>
      <c r="E25" s="6"/>
      <c r="F25" s="6"/>
      <c r="G25" s="6"/>
      <c r="H25" s="6"/>
      <c r="I25" s="6"/>
      <c r="J25" s="4">
        <f t="shared" si="0"/>
        <v>0</v>
      </c>
      <c r="K25" s="23">
        <v>1</v>
      </c>
    </row>
    <row r="26" spans="1:11" x14ac:dyDescent="0.55000000000000004">
      <c r="A26" s="19">
        <v>6593</v>
      </c>
      <c r="B26" s="12" t="s">
        <v>31</v>
      </c>
      <c r="C26" s="6"/>
      <c r="D26" s="6"/>
      <c r="E26" s="6"/>
      <c r="F26" s="6"/>
      <c r="G26" s="6"/>
      <c r="H26" s="6"/>
      <c r="I26" s="6"/>
      <c r="J26" s="4">
        <f t="shared" si="0"/>
        <v>0</v>
      </c>
      <c r="K26" s="23">
        <v>1</v>
      </c>
    </row>
    <row r="27" spans="1:11" x14ac:dyDescent="0.55000000000000004">
      <c r="A27" s="19">
        <v>1503</v>
      </c>
      <c r="B27" s="12" t="s">
        <v>11</v>
      </c>
      <c r="C27" s="3"/>
      <c r="D27" s="3"/>
      <c r="E27" s="3"/>
      <c r="F27" s="3"/>
      <c r="G27" s="3"/>
      <c r="H27" s="3"/>
      <c r="I27" s="3"/>
      <c r="J27" s="4">
        <f t="shared" si="0"/>
        <v>0</v>
      </c>
      <c r="K27" s="23">
        <v>2</v>
      </c>
    </row>
    <row r="28" spans="1:11" x14ac:dyDescent="0.55000000000000004">
      <c r="A28" s="19">
        <v>1032</v>
      </c>
      <c r="B28" s="12" t="s">
        <v>12</v>
      </c>
      <c r="C28" s="3"/>
      <c r="D28" s="3"/>
      <c r="E28" s="3"/>
      <c r="F28" s="3"/>
      <c r="G28" s="3"/>
      <c r="H28" s="3"/>
      <c r="I28" s="3"/>
      <c r="J28" s="4">
        <f t="shared" si="0"/>
        <v>0</v>
      </c>
      <c r="K28" s="23">
        <v>2</v>
      </c>
    </row>
    <row r="29" spans="1:11" x14ac:dyDescent="0.55000000000000004">
      <c r="A29" s="19">
        <v>66014</v>
      </c>
      <c r="B29" s="12" t="s">
        <v>13</v>
      </c>
      <c r="C29" s="3"/>
      <c r="D29" s="3"/>
      <c r="E29" s="3"/>
      <c r="F29" s="3"/>
      <c r="G29" s="3"/>
      <c r="H29" s="3"/>
      <c r="I29" s="3"/>
      <c r="J29" s="4">
        <f t="shared" si="0"/>
        <v>0</v>
      </c>
      <c r="K29" s="23">
        <v>2</v>
      </c>
    </row>
    <row r="30" spans="1:11" x14ac:dyDescent="0.55000000000000004">
      <c r="A30" s="19">
        <v>1766</v>
      </c>
      <c r="B30" s="12" t="s">
        <v>14</v>
      </c>
      <c r="C30" s="3"/>
      <c r="D30" s="3"/>
      <c r="E30" s="3"/>
      <c r="F30" s="3"/>
      <c r="G30" s="3"/>
      <c r="H30" s="3"/>
      <c r="I30" s="3"/>
      <c r="J30" s="4">
        <f t="shared" si="0"/>
        <v>0</v>
      </c>
      <c r="K30" s="23">
        <v>2</v>
      </c>
    </row>
    <row r="31" spans="1:11" x14ac:dyDescent="0.55000000000000004">
      <c r="A31" s="19">
        <v>64263</v>
      </c>
      <c r="B31" s="12" t="s">
        <v>15</v>
      </c>
      <c r="C31" s="3"/>
      <c r="D31" s="3"/>
      <c r="E31" s="3"/>
      <c r="F31" s="3"/>
      <c r="G31" s="3"/>
      <c r="H31" s="3"/>
      <c r="I31" s="3"/>
      <c r="J31" s="4">
        <f t="shared" si="0"/>
        <v>0</v>
      </c>
      <c r="K31" s="23">
        <v>2</v>
      </c>
    </row>
    <row r="32" spans="1:11" x14ac:dyDescent="0.55000000000000004">
      <c r="A32" s="19">
        <v>64045</v>
      </c>
      <c r="B32" s="12" t="s">
        <v>16</v>
      </c>
      <c r="C32" s="3"/>
      <c r="D32" s="3"/>
      <c r="E32" s="3"/>
      <c r="F32" s="3"/>
      <c r="G32" s="3"/>
      <c r="H32" s="3"/>
      <c r="I32" s="3"/>
      <c r="J32" s="4">
        <f t="shared" si="0"/>
        <v>0</v>
      </c>
      <c r="K32" s="23">
        <v>2</v>
      </c>
    </row>
    <row r="33" spans="1:11" x14ac:dyDescent="0.55000000000000004">
      <c r="A33" s="19">
        <v>1136</v>
      </c>
      <c r="B33" s="12" t="s">
        <v>17</v>
      </c>
      <c r="C33" s="3"/>
      <c r="D33" s="3"/>
      <c r="E33" s="3"/>
      <c r="F33" s="3"/>
      <c r="G33" s="3"/>
      <c r="H33" s="3"/>
      <c r="I33" s="3"/>
      <c r="J33" s="4">
        <f t="shared" si="0"/>
        <v>0</v>
      </c>
      <c r="K33" s="23">
        <v>2</v>
      </c>
    </row>
    <row r="34" spans="1:11" x14ac:dyDescent="0.55000000000000004">
      <c r="A34" s="19">
        <v>64847</v>
      </c>
      <c r="B34" s="12" t="s">
        <v>18</v>
      </c>
      <c r="C34" s="3"/>
      <c r="D34" s="3"/>
      <c r="E34" s="3"/>
      <c r="F34" s="3"/>
      <c r="G34" s="3"/>
      <c r="H34" s="3"/>
      <c r="I34" s="3"/>
      <c r="J34" s="4">
        <f t="shared" si="0"/>
        <v>0</v>
      </c>
      <c r="K34" s="23">
        <v>2</v>
      </c>
    </row>
    <row r="35" spans="1:11" x14ac:dyDescent="0.55000000000000004">
      <c r="A35" s="5">
        <v>1105102101</v>
      </c>
      <c r="B35" s="12" t="s">
        <v>19</v>
      </c>
      <c r="C35" s="3"/>
      <c r="D35" s="3"/>
      <c r="E35" s="3"/>
      <c r="F35" s="3"/>
      <c r="G35" s="3"/>
      <c r="H35" s="3"/>
      <c r="I35" s="3"/>
      <c r="J35" s="4">
        <f t="shared" si="0"/>
        <v>0</v>
      </c>
      <c r="K35" s="23">
        <v>2</v>
      </c>
    </row>
    <row r="36" spans="1:11" x14ac:dyDescent="0.55000000000000004">
      <c r="A36" s="6">
        <v>65166</v>
      </c>
      <c r="B36" s="12" t="s">
        <v>10</v>
      </c>
      <c r="C36" s="3"/>
      <c r="D36" s="3"/>
      <c r="E36" s="3"/>
      <c r="F36" s="3"/>
      <c r="G36" s="3"/>
      <c r="H36" s="3"/>
      <c r="I36" s="3"/>
      <c r="J36" s="4">
        <f t="shared" si="0"/>
        <v>0</v>
      </c>
      <c r="K36" s="23">
        <v>2</v>
      </c>
    </row>
    <row r="37" spans="1:11" x14ac:dyDescent="0.55000000000000004">
      <c r="A37" s="19">
        <v>64058</v>
      </c>
      <c r="B37" s="12" t="s">
        <v>20</v>
      </c>
      <c r="C37" s="3"/>
      <c r="D37" s="3"/>
      <c r="E37" s="3"/>
      <c r="F37" s="3"/>
      <c r="G37" s="3"/>
      <c r="H37" s="3"/>
      <c r="I37" s="3"/>
      <c r="J37" s="4">
        <f t="shared" si="0"/>
        <v>0</v>
      </c>
      <c r="K37" s="23">
        <v>2</v>
      </c>
    </row>
    <row r="38" spans="1:11" x14ac:dyDescent="0.55000000000000004">
      <c r="A38" s="19">
        <v>61220</v>
      </c>
      <c r="B38" s="12" t="s">
        <v>21</v>
      </c>
      <c r="C38" s="3"/>
      <c r="D38" s="3"/>
      <c r="E38" s="3"/>
      <c r="F38" s="3"/>
      <c r="G38" s="3"/>
      <c r="H38" s="3"/>
      <c r="I38" s="3"/>
      <c r="J38" s="4">
        <f t="shared" si="0"/>
        <v>0</v>
      </c>
      <c r="K38" s="23">
        <v>2</v>
      </c>
    </row>
    <row r="39" spans="1:11" x14ac:dyDescent="0.55000000000000004">
      <c r="A39" s="19">
        <v>8021</v>
      </c>
      <c r="B39" s="12" t="s">
        <v>32</v>
      </c>
      <c r="C39" s="3"/>
      <c r="D39" s="3"/>
      <c r="E39" s="3"/>
      <c r="F39" s="3"/>
      <c r="G39" s="3"/>
      <c r="H39" s="3"/>
      <c r="I39" s="3"/>
      <c r="J39" s="4">
        <f t="shared" si="0"/>
        <v>0</v>
      </c>
      <c r="K39" s="23">
        <v>2</v>
      </c>
    </row>
    <row r="40" spans="1:11" x14ac:dyDescent="0.55000000000000004">
      <c r="A40" s="19">
        <v>3783</v>
      </c>
      <c r="B40" s="12" t="s">
        <v>33</v>
      </c>
      <c r="C40" s="3"/>
      <c r="D40" s="3"/>
      <c r="E40" s="3"/>
      <c r="F40" s="3"/>
      <c r="G40" s="3"/>
      <c r="H40" s="3"/>
      <c r="I40" s="3"/>
      <c r="J40" s="4">
        <f t="shared" si="0"/>
        <v>0</v>
      </c>
      <c r="K40" s="23">
        <v>2</v>
      </c>
    </row>
    <row r="41" spans="1:11" x14ac:dyDescent="0.55000000000000004">
      <c r="A41" s="19">
        <v>5745</v>
      </c>
      <c r="B41" s="12" t="s">
        <v>34</v>
      </c>
      <c r="C41" s="3"/>
      <c r="D41" s="3"/>
      <c r="E41" s="3"/>
      <c r="F41" s="3"/>
      <c r="G41" s="3"/>
      <c r="H41" s="3"/>
      <c r="I41" s="3"/>
      <c r="J41" s="4">
        <f t="shared" si="0"/>
        <v>0</v>
      </c>
      <c r="K41" s="23">
        <v>2</v>
      </c>
    </row>
    <row r="42" spans="1:11" x14ac:dyDescent="0.55000000000000004">
      <c r="A42" s="19">
        <v>35772</v>
      </c>
      <c r="B42" s="12" t="s">
        <v>22</v>
      </c>
      <c r="C42" s="3"/>
      <c r="D42" s="3"/>
      <c r="E42" s="3"/>
      <c r="F42" s="3"/>
      <c r="G42" s="3"/>
      <c r="H42" s="3"/>
      <c r="I42" s="3"/>
      <c r="J42" s="4">
        <f t="shared" si="0"/>
        <v>0</v>
      </c>
      <c r="K42" s="23">
        <v>2</v>
      </c>
    </row>
    <row r="43" spans="1:11" x14ac:dyDescent="0.55000000000000004">
      <c r="A43" s="19">
        <v>1767</v>
      </c>
      <c r="B43" s="12" t="s">
        <v>23</v>
      </c>
      <c r="C43" s="3"/>
      <c r="D43" s="3"/>
      <c r="E43" s="3"/>
      <c r="F43" s="3"/>
      <c r="G43" s="3"/>
      <c r="H43" s="3"/>
      <c r="I43" s="3"/>
      <c r="J43" s="4">
        <f t="shared" si="0"/>
        <v>0</v>
      </c>
      <c r="K43" s="23">
        <v>2</v>
      </c>
    </row>
    <row r="44" spans="1:11" x14ac:dyDescent="0.55000000000000004">
      <c r="A44" s="19">
        <v>56003</v>
      </c>
      <c r="B44" s="12" t="s">
        <v>24</v>
      </c>
      <c r="C44" s="3"/>
      <c r="D44" s="3"/>
      <c r="E44" s="3"/>
      <c r="F44" s="3"/>
      <c r="G44" s="3"/>
      <c r="H44" s="3"/>
      <c r="I44" s="3"/>
      <c r="J44" s="4">
        <f t="shared" si="0"/>
        <v>0</v>
      </c>
      <c r="K44" s="23">
        <v>2</v>
      </c>
    </row>
    <row r="45" spans="1:11" x14ac:dyDescent="0.55000000000000004">
      <c r="A45" s="19">
        <v>66317</v>
      </c>
      <c r="B45" s="12" t="s">
        <v>25</v>
      </c>
      <c r="C45" s="3"/>
      <c r="D45" s="3"/>
      <c r="E45" s="3"/>
      <c r="F45" s="3"/>
      <c r="G45" s="3"/>
      <c r="H45" s="3"/>
      <c r="I45" s="3"/>
      <c r="J45" s="4">
        <f t="shared" si="0"/>
        <v>0</v>
      </c>
      <c r="K45" s="23">
        <v>2</v>
      </c>
    </row>
    <row r="46" spans="1:11" x14ac:dyDescent="0.55000000000000004">
      <c r="A46" s="19">
        <v>3780</v>
      </c>
      <c r="B46" s="12" t="s">
        <v>26</v>
      </c>
      <c r="C46" s="3"/>
      <c r="D46" s="3"/>
      <c r="E46" s="3"/>
      <c r="F46" s="3"/>
      <c r="G46" s="3"/>
      <c r="H46" s="3"/>
      <c r="I46" s="3"/>
      <c r="J46" s="4">
        <f t="shared" si="0"/>
        <v>0</v>
      </c>
      <c r="K46" s="23">
        <v>2</v>
      </c>
    </row>
    <row r="47" spans="1:11" x14ac:dyDescent="0.55000000000000004">
      <c r="A47" s="19">
        <v>64054</v>
      </c>
      <c r="B47" s="12" t="s">
        <v>27</v>
      </c>
      <c r="C47" s="3"/>
      <c r="D47" s="3"/>
      <c r="E47" s="3"/>
      <c r="F47" s="3"/>
      <c r="G47" s="3"/>
      <c r="H47" s="3"/>
      <c r="I47" s="3"/>
      <c r="J47" s="4">
        <f t="shared" si="0"/>
        <v>0</v>
      </c>
      <c r="K47" s="23">
        <v>2</v>
      </c>
    </row>
    <row r="48" spans="1:11" x14ac:dyDescent="0.55000000000000004">
      <c r="A48" s="19">
        <v>6999</v>
      </c>
      <c r="B48" s="12" t="s">
        <v>28</v>
      </c>
      <c r="C48" s="3"/>
      <c r="D48" s="3"/>
      <c r="E48" s="3"/>
      <c r="F48" s="3"/>
      <c r="G48" s="3"/>
      <c r="H48" s="3"/>
      <c r="I48" s="3"/>
      <c r="J48" s="4">
        <f t="shared" si="0"/>
        <v>0</v>
      </c>
      <c r="K48" s="23">
        <v>2</v>
      </c>
    </row>
    <row r="49" spans="1:11" x14ac:dyDescent="0.55000000000000004">
      <c r="A49" s="19">
        <v>35169</v>
      </c>
      <c r="B49" s="12" t="s">
        <v>29</v>
      </c>
      <c r="C49" s="3"/>
      <c r="D49" s="3"/>
      <c r="E49" s="3"/>
      <c r="F49" s="3"/>
      <c r="G49" s="3"/>
      <c r="H49" s="3"/>
      <c r="I49" s="3"/>
      <c r="J49" s="4">
        <f t="shared" si="0"/>
        <v>0</v>
      </c>
      <c r="K49" s="23">
        <v>2</v>
      </c>
    </row>
    <row r="50" spans="1:11" x14ac:dyDescent="0.55000000000000004">
      <c r="A50" s="19">
        <v>66369</v>
      </c>
      <c r="B50" s="12" t="s">
        <v>30</v>
      </c>
      <c r="C50" s="3"/>
      <c r="D50" s="3"/>
      <c r="E50" s="3"/>
      <c r="F50" s="3"/>
      <c r="G50" s="3"/>
      <c r="H50" s="3"/>
      <c r="I50" s="3"/>
      <c r="J50" s="4">
        <f t="shared" si="0"/>
        <v>0</v>
      </c>
      <c r="K50" s="23">
        <v>2</v>
      </c>
    </row>
    <row r="51" spans="1:11" x14ac:dyDescent="0.55000000000000004">
      <c r="A51" s="19">
        <v>6593</v>
      </c>
      <c r="B51" s="12" t="s">
        <v>31</v>
      </c>
      <c r="C51" s="3"/>
      <c r="D51" s="3"/>
      <c r="E51" s="3"/>
      <c r="F51" s="3"/>
      <c r="G51" s="3"/>
      <c r="H51" s="3"/>
      <c r="I51" s="3"/>
      <c r="J51" s="4">
        <f t="shared" si="0"/>
        <v>0</v>
      </c>
      <c r="K51" s="23">
        <v>2</v>
      </c>
    </row>
    <row r="52" spans="1:11" x14ac:dyDescent="0.55000000000000004">
      <c r="A52" s="19">
        <v>65166</v>
      </c>
      <c r="B52" s="12" t="s">
        <v>10</v>
      </c>
      <c r="C52" s="6"/>
      <c r="D52" s="7"/>
      <c r="E52" s="6"/>
      <c r="F52" s="6"/>
      <c r="G52" s="6"/>
      <c r="H52" s="6"/>
      <c r="I52" s="6"/>
      <c r="J52" s="4">
        <f t="shared" si="0"/>
        <v>0</v>
      </c>
      <c r="K52" s="23">
        <v>3</v>
      </c>
    </row>
    <row r="53" spans="1:11" x14ac:dyDescent="0.55000000000000004">
      <c r="A53" s="19">
        <v>1503</v>
      </c>
      <c r="B53" s="13" t="s">
        <v>11</v>
      </c>
      <c r="C53" s="6"/>
      <c r="D53" s="7"/>
      <c r="E53" s="6"/>
      <c r="F53" s="6"/>
      <c r="G53" s="6"/>
      <c r="H53" s="6"/>
      <c r="I53" s="6"/>
      <c r="J53" s="4">
        <f t="shared" si="0"/>
        <v>0</v>
      </c>
      <c r="K53" s="23">
        <v>3</v>
      </c>
    </row>
    <row r="54" spans="1:11" x14ac:dyDescent="0.55000000000000004">
      <c r="A54" s="19">
        <v>1032</v>
      </c>
      <c r="B54" s="13" t="s">
        <v>12</v>
      </c>
      <c r="C54" s="6"/>
      <c r="D54" s="7"/>
      <c r="E54" s="6"/>
      <c r="F54" s="6"/>
      <c r="G54" s="6"/>
      <c r="H54" s="6"/>
      <c r="I54" s="6"/>
      <c r="J54" s="4">
        <f t="shared" si="0"/>
        <v>0</v>
      </c>
      <c r="K54" s="23">
        <v>3</v>
      </c>
    </row>
    <row r="55" spans="1:11" x14ac:dyDescent="0.55000000000000004">
      <c r="A55" s="19">
        <v>66014</v>
      </c>
      <c r="B55" s="13" t="s">
        <v>13</v>
      </c>
      <c r="C55" s="6"/>
      <c r="D55" s="7"/>
      <c r="E55" s="6"/>
      <c r="F55" s="6"/>
      <c r="G55" s="6"/>
      <c r="H55" s="6"/>
      <c r="I55" s="6"/>
      <c r="J55" s="4">
        <f t="shared" si="0"/>
        <v>0</v>
      </c>
      <c r="K55" s="23">
        <v>3</v>
      </c>
    </row>
    <row r="56" spans="1:11" x14ac:dyDescent="0.55000000000000004">
      <c r="A56" s="19">
        <v>1766</v>
      </c>
      <c r="B56" s="13" t="s">
        <v>14</v>
      </c>
      <c r="C56" s="6"/>
      <c r="D56" s="7"/>
      <c r="E56" s="6"/>
      <c r="F56" s="6"/>
      <c r="G56" s="6"/>
      <c r="H56" s="6"/>
      <c r="I56" s="6"/>
      <c r="J56" s="4">
        <f t="shared" si="0"/>
        <v>0</v>
      </c>
      <c r="K56" s="23">
        <v>3</v>
      </c>
    </row>
    <row r="57" spans="1:11" x14ac:dyDescent="0.55000000000000004">
      <c r="A57" s="19">
        <v>64263</v>
      </c>
      <c r="B57" s="13" t="s">
        <v>15</v>
      </c>
      <c r="C57" s="6"/>
      <c r="D57" s="7"/>
      <c r="E57" s="6"/>
      <c r="F57" s="6"/>
      <c r="G57" s="6"/>
      <c r="H57" s="6"/>
      <c r="I57" s="6"/>
      <c r="J57" s="4">
        <f t="shared" si="0"/>
        <v>0</v>
      </c>
      <c r="K57" s="23">
        <v>3</v>
      </c>
    </row>
    <row r="58" spans="1:11" x14ac:dyDescent="0.55000000000000004">
      <c r="A58" s="19">
        <v>64045</v>
      </c>
      <c r="B58" s="13" t="s">
        <v>16</v>
      </c>
      <c r="C58" s="6"/>
      <c r="D58" s="7"/>
      <c r="E58" s="6"/>
      <c r="F58" s="6"/>
      <c r="G58" s="6"/>
      <c r="H58" s="6"/>
      <c r="I58" s="6"/>
      <c r="J58" s="4">
        <f t="shared" si="0"/>
        <v>0</v>
      </c>
      <c r="K58" s="23">
        <v>3</v>
      </c>
    </row>
    <row r="59" spans="1:11" x14ac:dyDescent="0.55000000000000004">
      <c r="A59" s="19">
        <v>1136</v>
      </c>
      <c r="B59" s="13" t="s">
        <v>17</v>
      </c>
      <c r="C59" s="6"/>
      <c r="D59" s="7"/>
      <c r="E59" s="6"/>
      <c r="F59" s="6"/>
      <c r="G59" s="6"/>
      <c r="H59" s="6"/>
      <c r="I59" s="6"/>
      <c r="J59" s="4">
        <f t="shared" si="0"/>
        <v>0</v>
      </c>
      <c r="K59" s="23">
        <v>3</v>
      </c>
    </row>
    <row r="60" spans="1:11" x14ac:dyDescent="0.55000000000000004">
      <c r="A60" s="19">
        <v>64847</v>
      </c>
      <c r="B60" s="13" t="s">
        <v>18</v>
      </c>
      <c r="C60" s="6"/>
      <c r="D60" s="7"/>
      <c r="E60" s="6"/>
      <c r="F60" s="6"/>
      <c r="G60" s="6"/>
      <c r="H60" s="6"/>
      <c r="I60" s="6"/>
      <c r="J60" s="4">
        <f t="shared" si="0"/>
        <v>0</v>
      </c>
      <c r="K60" s="23">
        <v>3</v>
      </c>
    </row>
    <row r="61" spans="1:11" x14ac:dyDescent="0.55000000000000004">
      <c r="A61" s="5">
        <v>1105102101</v>
      </c>
      <c r="B61" s="13" t="s">
        <v>19</v>
      </c>
      <c r="C61" s="6"/>
      <c r="D61" s="7"/>
      <c r="E61" s="6"/>
      <c r="F61" s="6"/>
      <c r="G61" s="6"/>
      <c r="H61" s="6"/>
      <c r="I61" s="6"/>
      <c r="J61" s="4">
        <f t="shared" si="0"/>
        <v>0</v>
      </c>
      <c r="K61" s="23">
        <v>3</v>
      </c>
    </row>
    <row r="62" spans="1:11" x14ac:dyDescent="0.55000000000000004">
      <c r="A62" s="19">
        <v>64058</v>
      </c>
      <c r="B62" s="13" t="s">
        <v>20</v>
      </c>
      <c r="C62" s="6"/>
      <c r="D62" s="7"/>
      <c r="E62" s="6"/>
      <c r="F62" s="6"/>
      <c r="G62" s="6"/>
      <c r="H62" s="6"/>
      <c r="I62" s="6"/>
      <c r="J62" s="4">
        <f t="shared" si="0"/>
        <v>0</v>
      </c>
      <c r="K62" s="23">
        <v>3</v>
      </c>
    </row>
    <row r="63" spans="1:11" x14ac:dyDescent="0.55000000000000004">
      <c r="A63" s="19">
        <v>61220</v>
      </c>
      <c r="B63" s="13" t="s">
        <v>21</v>
      </c>
      <c r="C63" s="6"/>
      <c r="D63" s="7"/>
      <c r="E63" s="6"/>
      <c r="F63" s="6"/>
      <c r="G63" s="6"/>
      <c r="H63" s="6"/>
      <c r="I63" s="6"/>
      <c r="J63" s="4">
        <f t="shared" si="0"/>
        <v>0</v>
      </c>
      <c r="K63" s="23">
        <v>3</v>
      </c>
    </row>
    <row r="64" spans="1:11" x14ac:dyDescent="0.55000000000000004">
      <c r="A64" s="19">
        <v>8021</v>
      </c>
      <c r="B64" s="13" t="s">
        <v>32</v>
      </c>
      <c r="C64" s="6"/>
      <c r="D64" s="7"/>
      <c r="E64" s="6"/>
      <c r="F64" s="6"/>
      <c r="G64" s="6"/>
      <c r="H64" s="6"/>
      <c r="I64" s="6"/>
      <c r="J64" s="4">
        <f t="shared" si="0"/>
        <v>0</v>
      </c>
      <c r="K64" s="23">
        <v>3</v>
      </c>
    </row>
    <row r="65" spans="1:11" x14ac:dyDescent="0.55000000000000004">
      <c r="A65" s="19">
        <v>3783</v>
      </c>
      <c r="B65" s="13" t="s">
        <v>33</v>
      </c>
      <c r="C65" s="6"/>
      <c r="D65" s="7"/>
      <c r="E65" s="6"/>
      <c r="F65" s="6"/>
      <c r="G65" s="6"/>
      <c r="H65" s="6"/>
      <c r="I65" s="6"/>
      <c r="J65" s="4">
        <f t="shared" ref="J65:J127" si="1">SUM(C65:I65)</f>
        <v>0</v>
      </c>
      <c r="K65" s="23">
        <v>3</v>
      </c>
    </row>
    <row r="66" spans="1:11" x14ac:dyDescent="0.55000000000000004">
      <c r="A66" s="19">
        <v>5745</v>
      </c>
      <c r="B66" s="13" t="s">
        <v>34</v>
      </c>
      <c r="C66" s="6"/>
      <c r="D66" s="7"/>
      <c r="E66" s="6"/>
      <c r="F66" s="6"/>
      <c r="G66" s="6"/>
      <c r="H66" s="6"/>
      <c r="I66" s="6"/>
      <c r="J66" s="4">
        <f t="shared" si="1"/>
        <v>0</v>
      </c>
      <c r="K66" s="23">
        <v>3</v>
      </c>
    </row>
    <row r="67" spans="1:11" x14ac:dyDescent="0.55000000000000004">
      <c r="A67" s="19">
        <v>35772</v>
      </c>
      <c r="B67" s="13" t="s">
        <v>22</v>
      </c>
      <c r="C67" s="6"/>
      <c r="D67" s="7"/>
      <c r="E67" s="6"/>
      <c r="F67" s="6"/>
      <c r="G67" s="6"/>
      <c r="H67" s="6"/>
      <c r="I67" s="6"/>
      <c r="J67" s="4">
        <f t="shared" si="1"/>
        <v>0</v>
      </c>
      <c r="K67" s="23">
        <v>3</v>
      </c>
    </row>
    <row r="68" spans="1:11" x14ac:dyDescent="0.55000000000000004">
      <c r="A68" s="19">
        <v>1767</v>
      </c>
      <c r="B68" s="13" t="s">
        <v>23</v>
      </c>
      <c r="C68" s="6"/>
      <c r="D68" s="7"/>
      <c r="E68" s="6"/>
      <c r="F68" s="6"/>
      <c r="G68" s="6"/>
      <c r="H68" s="6"/>
      <c r="I68" s="6"/>
      <c r="J68" s="4">
        <f t="shared" si="1"/>
        <v>0</v>
      </c>
      <c r="K68" s="23">
        <v>3</v>
      </c>
    </row>
    <row r="69" spans="1:11" x14ac:dyDescent="0.55000000000000004">
      <c r="A69" s="19">
        <v>56003</v>
      </c>
      <c r="B69" s="13" t="s">
        <v>24</v>
      </c>
      <c r="C69" s="6"/>
      <c r="D69" s="7"/>
      <c r="E69" s="6"/>
      <c r="F69" s="6"/>
      <c r="G69" s="6"/>
      <c r="H69" s="6"/>
      <c r="I69" s="6"/>
      <c r="J69" s="4">
        <f t="shared" si="1"/>
        <v>0</v>
      </c>
      <c r="K69" s="23">
        <v>3</v>
      </c>
    </row>
    <row r="70" spans="1:11" x14ac:dyDescent="0.55000000000000004">
      <c r="A70" s="19">
        <v>66317</v>
      </c>
      <c r="B70" s="13" t="s">
        <v>25</v>
      </c>
      <c r="C70" s="6"/>
      <c r="D70" s="7"/>
      <c r="E70" s="6"/>
      <c r="F70" s="6"/>
      <c r="G70" s="6"/>
      <c r="H70" s="6"/>
      <c r="I70" s="6"/>
      <c r="J70" s="4">
        <f t="shared" si="1"/>
        <v>0</v>
      </c>
      <c r="K70" s="23">
        <v>3</v>
      </c>
    </row>
    <row r="71" spans="1:11" x14ac:dyDescent="0.55000000000000004">
      <c r="A71" s="19">
        <v>3780</v>
      </c>
      <c r="B71" s="13" t="s">
        <v>26</v>
      </c>
      <c r="C71" s="6"/>
      <c r="D71" s="7"/>
      <c r="E71" s="6"/>
      <c r="F71" s="6"/>
      <c r="G71" s="6"/>
      <c r="H71" s="6"/>
      <c r="I71" s="6"/>
      <c r="J71" s="4">
        <f t="shared" si="1"/>
        <v>0</v>
      </c>
      <c r="K71" s="23">
        <v>3</v>
      </c>
    </row>
    <row r="72" spans="1:11" x14ac:dyDescent="0.55000000000000004">
      <c r="A72" s="19">
        <v>64054</v>
      </c>
      <c r="B72" s="13" t="s">
        <v>27</v>
      </c>
      <c r="C72" s="6"/>
      <c r="D72" s="7"/>
      <c r="E72" s="6"/>
      <c r="F72" s="6"/>
      <c r="G72" s="6"/>
      <c r="H72" s="6"/>
      <c r="I72" s="6"/>
      <c r="J72" s="4">
        <f t="shared" si="1"/>
        <v>0</v>
      </c>
      <c r="K72" s="23">
        <v>3</v>
      </c>
    </row>
    <row r="73" spans="1:11" x14ac:dyDescent="0.55000000000000004">
      <c r="A73" s="19">
        <v>6999</v>
      </c>
      <c r="B73" s="13" t="s">
        <v>28</v>
      </c>
      <c r="C73" s="6"/>
      <c r="D73" s="7"/>
      <c r="E73" s="6"/>
      <c r="F73" s="6"/>
      <c r="G73" s="6"/>
      <c r="H73" s="6"/>
      <c r="I73" s="6"/>
      <c r="J73" s="4">
        <f t="shared" si="1"/>
        <v>0</v>
      </c>
      <c r="K73" s="23">
        <v>3</v>
      </c>
    </row>
    <row r="74" spans="1:11" x14ac:dyDescent="0.55000000000000004">
      <c r="A74" s="19">
        <v>35169</v>
      </c>
      <c r="B74" s="13" t="s">
        <v>29</v>
      </c>
      <c r="C74" s="6"/>
      <c r="D74" s="7"/>
      <c r="E74" s="6"/>
      <c r="F74" s="6"/>
      <c r="G74" s="6"/>
      <c r="H74" s="6"/>
      <c r="I74" s="6"/>
      <c r="J74" s="4">
        <f t="shared" si="1"/>
        <v>0</v>
      </c>
      <c r="K74" s="23">
        <v>3</v>
      </c>
    </row>
    <row r="75" spans="1:11" x14ac:dyDescent="0.55000000000000004">
      <c r="A75" s="19">
        <v>66369</v>
      </c>
      <c r="B75" s="13" t="s">
        <v>30</v>
      </c>
      <c r="C75" s="6"/>
      <c r="D75" s="7"/>
      <c r="E75" s="6"/>
      <c r="F75" s="6"/>
      <c r="G75" s="6"/>
      <c r="H75" s="6"/>
      <c r="I75" s="6"/>
      <c r="J75" s="4">
        <f t="shared" si="1"/>
        <v>0</v>
      </c>
      <c r="K75" s="23">
        <v>3</v>
      </c>
    </row>
    <row r="76" spans="1:11" x14ac:dyDescent="0.55000000000000004">
      <c r="A76" s="19">
        <v>6593</v>
      </c>
      <c r="B76" s="13" t="s">
        <v>31</v>
      </c>
      <c r="C76" s="6"/>
      <c r="D76" s="7"/>
      <c r="E76" s="6"/>
      <c r="F76" s="6"/>
      <c r="G76" s="6"/>
      <c r="H76" s="6"/>
      <c r="I76" s="6"/>
      <c r="J76" s="4">
        <f t="shared" si="1"/>
        <v>0</v>
      </c>
      <c r="K76" s="23">
        <v>3</v>
      </c>
    </row>
    <row r="77" spans="1:11" x14ac:dyDescent="0.55000000000000004">
      <c r="A77" s="19">
        <v>65166</v>
      </c>
      <c r="B77" s="14" t="s">
        <v>10</v>
      </c>
      <c r="C77" s="6"/>
      <c r="D77" s="7"/>
      <c r="E77" s="6"/>
      <c r="F77" s="6"/>
      <c r="G77" s="6"/>
      <c r="H77" s="6"/>
      <c r="I77" s="6"/>
      <c r="J77" s="4">
        <f t="shared" si="1"/>
        <v>0</v>
      </c>
      <c r="K77" s="23">
        <v>4</v>
      </c>
    </row>
    <row r="78" spans="1:11" x14ac:dyDescent="0.55000000000000004">
      <c r="A78" s="22">
        <v>1503</v>
      </c>
      <c r="B78" s="11" t="s">
        <v>11</v>
      </c>
      <c r="C78" s="6"/>
      <c r="D78" s="7"/>
      <c r="E78" s="6"/>
      <c r="F78" s="6"/>
      <c r="G78" s="6"/>
      <c r="H78" s="6"/>
      <c r="I78" s="6"/>
      <c r="J78" s="4">
        <f t="shared" si="1"/>
        <v>0</v>
      </c>
      <c r="K78" s="23">
        <v>4</v>
      </c>
    </row>
    <row r="79" spans="1:11" x14ac:dyDescent="0.55000000000000004">
      <c r="A79" s="22">
        <v>1032</v>
      </c>
      <c r="B79" s="11" t="s">
        <v>12</v>
      </c>
      <c r="C79" s="6"/>
      <c r="D79" s="7"/>
      <c r="E79" s="6"/>
      <c r="F79" s="6"/>
      <c r="G79" s="6"/>
      <c r="H79" s="6"/>
      <c r="I79" s="6"/>
      <c r="J79" s="4">
        <f t="shared" si="1"/>
        <v>0</v>
      </c>
      <c r="K79" s="23">
        <v>4</v>
      </c>
    </row>
    <row r="80" spans="1:11" x14ac:dyDescent="0.55000000000000004">
      <c r="A80" s="22">
        <v>66014</v>
      </c>
      <c r="B80" s="11" t="s">
        <v>13</v>
      </c>
      <c r="C80" s="6"/>
      <c r="D80" s="7"/>
      <c r="E80" s="6"/>
      <c r="F80" s="6"/>
      <c r="G80" s="6"/>
      <c r="H80" s="6"/>
      <c r="I80" s="6"/>
      <c r="J80" s="4">
        <f t="shared" si="1"/>
        <v>0</v>
      </c>
      <c r="K80" s="23">
        <v>4</v>
      </c>
    </row>
    <row r="81" spans="1:11" x14ac:dyDescent="0.55000000000000004">
      <c r="A81" s="22">
        <v>1766</v>
      </c>
      <c r="B81" s="11" t="s">
        <v>14</v>
      </c>
      <c r="C81" s="6"/>
      <c r="D81" s="7"/>
      <c r="E81" s="6"/>
      <c r="F81" s="6"/>
      <c r="G81" s="6"/>
      <c r="H81" s="6"/>
      <c r="I81" s="6"/>
      <c r="J81" s="4">
        <f t="shared" si="1"/>
        <v>0</v>
      </c>
      <c r="K81" s="23">
        <v>4</v>
      </c>
    </row>
    <row r="82" spans="1:11" x14ac:dyDescent="0.55000000000000004">
      <c r="A82" s="22">
        <v>64263</v>
      </c>
      <c r="B82" s="11" t="s">
        <v>15</v>
      </c>
      <c r="C82" s="6"/>
      <c r="D82" s="7"/>
      <c r="E82" s="6"/>
      <c r="F82" s="6"/>
      <c r="G82" s="6"/>
      <c r="H82" s="6"/>
      <c r="I82" s="6"/>
      <c r="J82" s="4">
        <f t="shared" si="1"/>
        <v>0</v>
      </c>
      <c r="K82" s="23">
        <v>4</v>
      </c>
    </row>
    <row r="83" spans="1:11" x14ac:dyDescent="0.55000000000000004">
      <c r="A83" s="22">
        <v>64045</v>
      </c>
      <c r="B83" s="11" t="s">
        <v>16</v>
      </c>
      <c r="C83" s="6"/>
      <c r="D83" s="7"/>
      <c r="E83" s="6"/>
      <c r="F83" s="6"/>
      <c r="G83" s="6"/>
      <c r="H83" s="6"/>
      <c r="I83" s="6"/>
      <c r="J83" s="4">
        <f t="shared" si="1"/>
        <v>0</v>
      </c>
      <c r="K83" s="23">
        <v>4</v>
      </c>
    </row>
    <row r="84" spans="1:11" x14ac:dyDescent="0.55000000000000004">
      <c r="A84" s="22">
        <v>1136</v>
      </c>
      <c r="B84" s="11" t="s">
        <v>17</v>
      </c>
      <c r="C84" s="6"/>
      <c r="D84" s="7"/>
      <c r="E84" s="6"/>
      <c r="F84" s="6"/>
      <c r="G84" s="6"/>
      <c r="H84" s="6"/>
      <c r="I84" s="6"/>
      <c r="J84" s="4">
        <f t="shared" si="1"/>
        <v>0</v>
      </c>
      <c r="K84" s="23">
        <v>4</v>
      </c>
    </row>
    <row r="85" spans="1:11" x14ac:dyDescent="0.55000000000000004">
      <c r="A85" s="22">
        <v>64847</v>
      </c>
      <c r="B85" s="11" t="s">
        <v>18</v>
      </c>
      <c r="C85" s="6"/>
      <c r="D85" s="7"/>
      <c r="E85" s="6"/>
      <c r="F85" s="6"/>
      <c r="G85" s="6"/>
      <c r="H85" s="6"/>
      <c r="I85" s="6"/>
      <c r="J85" s="4">
        <f t="shared" si="1"/>
        <v>0</v>
      </c>
      <c r="K85" s="23">
        <v>4</v>
      </c>
    </row>
    <row r="86" spans="1:11" x14ac:dyDescent="0.55000000000000004">
      <c r="A86" s="8">
        <v>1105102101</v>
      </c>
      <c r="B86" s="11" t="s">
        <v>19</v>
      </c>
      <c r="C86" s="6"/>
      <c r="D86" s="7"/>
      <c r="E86" s="6"/>
      <c r="F86" s="6"/>
      <c r="G86" s="6"/>
      <c r="H86" s="6"/>
      <c r="I86" s="6"/>
      <c r="J86" s="4">
        <f t="shared" si="1"/>
        <v>0</v>
      </c>
      <c r="K86" s="23">
        <v>4</v>
      </c>
    </row>
    <row r="87" spans="1:11" x14ac:dyDescent="0.55000000000000004">
      <c r="A87" s="8">
        <v>11023220</v>
      </c>
      <c r="B87" s="11" t="s">
        <v>38</v>
      </c>
      <c r="C87" s="6"/>
      <c r="D87" s="7"/>
      <c r="E87" s="6"/>
      <c r="F87" s="6"/>
      <c r="G87" s="6"/>
      <c r="H87" s="6"/>
      <c r="I87" s="6"/>
      <c r="J87" s="4">
        <f t="shared" si="1"/>
        <v>0</v>
      </c>
      <c r="K87" s="23">
        <v>4</v>
      </c>
    </row>
    <row r="88" spans="1:11" x14ac:dyDescent="0.55000000000000004">
      <c r="A88" s="8">
        <v>11026220</v>
      </c>
      <c r="B88" s="11" t="s">
        <v>43</v>
      </c>
      <c r="C88" s="6"/>
      <c r="D88" s="7"/>
      <c r="E88" s="6"/>
      <c r="F88" s="6"/>
      <c r="G88" s="6"/>
      <c r="H88" s="6"/>
      <c r="I88" s="6"/>
      <c r="J88" s="4">
        <f t="shared" si="1"/>
        <v>0</v>
      </c>
      <c r="K88" s="23">
        <v>4</v>
      </c>
    </row>
    <row r="89" spans="1:11" x14ac:dyDescent="0.55000000000000004">
      <c r="A89" s="22">
        <v>1695</v>
      </c>
      <c r="B89" s="11" t="s">
        <v>44</v>
      </c>
      <c r="C89" s="6"/>
      <c r="D89" s="7"/>
      <c r="E89" s="6"/>
      <c r="F89" s="6"/>
      <c r="G89" s="6"/>
      <c r="H89" s="6"/>
      <c r="I89" s="6"/>
      <c r="J89" s="4">
        <f t="shared" si="1"/>
        <v>0</v>
      </c>
      <c r="K89" s="23">
        <v>4</v>
      </c>
    </row>
    <row r="90" spans="1:11" x14ac:dyDescent="0.55000000000000004">
      <c r="A90" s="22">
        <v>28090</v>
      </c>
      <c r="B90" s="11" t="s">
        <v>39</v>
      </c>
      <c r="C90" s="6"/>
      <c r="D90" s="7"/>
      <c r="E90" s="6"/>
      <c r="F90" s="6"/>
      <c r="G90" s="6"/>
      <c r="H90" s="6"/>
      <c r="I90" s="6"/>
      <c r="J90" s="4">
        <f t="shared" si="1"/>
        <v>0</v>
      </c>
      <c r="K90" s="23">
        <v>4</v>
      </c>
    </row>
    <row r="91" spans="1:11" x14ac:dyDescent="0.55000000000000004">
      <c r="A91" s="22">
        <v>28112</v>
      </c>
      <c r="B91" s="11" t="s">
        <v>40</v>
      </c>
      <c r="C91" s="6"/>
      <c r="D91" s="7"/>
      <c r="E91" s="6"/>
      <c r="F91" s="6"/>
      <c r="G91" s="6"/>
      <c r="H91" s="6"/>
      <c r="I91" s="6"/>
      <c r="J91" s="4">
        <f t="shared" si="1"/>
        <v>0</v>
      </c>
      <c r="K91" s="23">
        <v>4</v>
      </c>
    </row>
    <row r="92" spans="1:11" x14ac:dyDescent="0.55000000000000004">
      <c r="A92" s="22">
        <v>28254</v>
      </c>
      <c r="B92" s="11" t="s">
        <v>41</v>
      </c>
      <c r="C92" s="6"/>
      <c r="D92" s="7"/>
      <c r="E92" s="6"/>
      <c r="F92" s="6"/>
      <c r="G92" s="6"/>
      <c r="H92" s="6"/>
      <c r="I92" s="6"/>
      <c r="J92" s="4">
        <f t="shared" si="1"/>
        <v>0</v>
      </c>
      <c r="K92" s="23">
        <v>4</v>
      </c>
    </row>
    <row r="93" spans="1:11" x14ac:dyDescent="0.55000000000000004">
      <c r="A93" s="22">
        <v>28113</v>
      </c>
      <c r="B93" s="16" t="s">
        <v>42</v>
      </c>
      <c r="C93" s="6"/>
      <c r="D93" s="7"/>
      <c r="E93" s="6"/>
      <c r="F93" s="6"/>
      <c r="G93" s="6"/>
      <c r="H93" s="6"/>
      <c r="I93" s="6"/>
      <c r="J93" s="4">
        <f t="shared" si="1"/>
        <v>0</v>
      </c>
      <c r="K93" s="23">
        <v>4</v>
      </c>
    </row>
    <row r="94" spans="1:11" x14ac:dyDescent="0.55000000000000004">
      <c r="A94" s="22">
        <v>64058</v>
      </c>
      <c r="B94" s="11" t="s">
        <v>20</v>
      </c>
      <c r="C94" s="6"/>
      <c r="D94" s="7"/>
      <c r="E94" s="6"/>
      <c r="F94" s="6"/>
      <c r="G94" s="6"/>
      <c r="H94" s="6"/>
      <c r="I94" s="6"/>
      <c r="J94" s="4">
        <f t="shared" si="1"/>
        <v>0</v>
      </c>
      <c r="K94" s="23">
        <v>4</v>
      </c>
    </row>
    <row r="95" spans="1:11" x14ac:dyDescent="0.55000000000000004">
      <c r="A95" s="22">
        <v>61220</v>
      </c>
      <c r="B95" s="11" t="s">
        <v>21</v>
      </c>
      <c r="C95" s="6"/>
      <c r="D95" s="7"/>
      <c r="E95" s="6"/>
      <c r="F95" s="6"/>
      <c r="G95" s="6"/>
      <c r="H95" s="6"/>
      <c r="I95" s="6"/>
      <c r="J95" s="4">
        <f t="shared" si="1"/>
        <v>0</v>
      </c>
      <c r="K95" s="23">
        <v>4</v>
      </c>
    </row>
    <row r="96" spans="1:11" x14ac:dyDescent="0.55000000000000004">
      <c r="A96" s="22">
        <v>8021</v>
      </c>
      <c r="B96" s="11" t="s">
        <v>32</v>
      </c>
      <c r="C96" s="6"/>
      <c r="D96" s="7"/>
      <c r="E96" s="6"/>
      <c r="F96" s="6"/>
      <c r="G96" s="6"/>
      <c r="H96" s="6"/>
      <c r="I96" s="6"/>
      <c r="J96" s="4">
        <f t="shared" si="1"/>
        <v>0</v>
      </c>
      <c r="K96" s="23">
        <v>4</v>
      </c>
    </row>
    <row r="97" spans="1:11" x14ac:dyDescent="0.55000000000000004">
      <c r="A97" s="22">
        <v>3783</v>
      </c>
      <c r="B97" s="11" t="s">
        <v>33</v>
      </c>
      <c r="C97" s="6"/>
      <c r="D97" s="7"/>
      <c r="E97" s="6"/>
      <c r="F97" s="6"/>
      <c r="G97" s="6"/>
      <c r="H97" s="6"/>
      <c r="I97" s="6"/>
      <c r="J97" s="4">
        <f t="shared" si="1"/>
        <v>0</v>
      </c>
      <c r="K97" s="23">
        <v>4</v>
      </c>
    </row>
    <row r="98" spans="1:11" x14ac:dyDescent="0.55000000000000004">
      <c r="A98" s="22">
        <v>5745</v>
      </c>
      <c r="B98" s="11" t="s">
        <v>34</v>
      </c>
      <c r="C98" s="6"/>
      <c r="D98" s="7"/>
      <c r="E98" s="6"/>
      <c r="F98" s="6"/>
      <c r="G98" s="6"/>
      <c r="H98" s="6"/>
      <c r="I98" s="6"/>
      <c r="J98" s="4">
        <f t="shared" si="1"/>
        <v>0</v>
      </c>
      <c r="K98" s="23">
        <v>4</v>
      </c>
    </row>
    <row r="99" spans="1:11" x14ac:dyDescent="0.55000000000000004">
      <c r="A99" s="8">
        <v>5744</v>
      </c>
      <c r="B99" s="11" t="s">
        <v>35</v>
      </c>
      <c r="C99" s="6"/>
      <c r="D99" s="7"/>
      <c r="E99" s="6"/>
      <c r="F99" s="6"/>
      <c r="G99" s="6"/>
      <c r="H99" s="6"/>
      <c r="I99" s="6"/>
      <c r="J99" s="4">
        <f t="shared" si="1"/>
        <v>0</v>
      </c>
      <c r="K99" s="23">
        <v>4</v>
      </c>
    </row>
    <row r="100" spans="1:11" x14ac:dyDescent="0.55000000000000004">
      <c r="A100" s="8">
        <v>28076</v>
      </c>
      <c r="B100" s="11" t="s">
        <v>36</v>
      </c>
      <c r="C100" s="6"/>
      <c r="D100" s="7"/>
      <c r="E100" s="6"/>
      <c r="F100" s="6"/>
      <c r="G100" s="6"/>
      <c r="H100" s="6"/>
      <c r="I100" s="6"/>
      <c r="J100" s="4">
        <f t="shared" si="1"/>
        <v>0</v>
      </c>
      <c r="K100" s="23">
        <v>4</v>
      </c>
    </row>
    <row r="101" spans="1:11" x14ac:dyDescent="0.55000000000000004">
      <c r="A101" s="8">
        <v>28111</v>
      </c>
      <c r="B101" s="11" t="s">
        <v>37</v>
      </c>
      <c r="C101" s="6"/>
      <c r="D101" s="7"/>
      <c r="E101" s="6"/>
      <c r="F101" s="6"/>
      <c r="G101" s="6"/>
      <c r="H101" s="6"/>
      <c r="I101" s="6"/>
      <c r="J101" s="4">
        <f t="shared" si="1"/>
        <v>0</v>
      </c>
      <c r="K101" s="23">
        <v>4</v>
      </c>
    </row>
    <row r="102" spans="1:11" x14ac:dyDescent="0.55000000000000004">
      <c r="A102" s="22">
        <v>35772</v>
      </c>
      <c r="B102" s="11" t="s">
        <v>22</v>
      </c>
      <c r="C102" s="6"/>
      <c r="D102" s="7"/>
      <c r="E102" s="6"/>
      <c r="F102" s="6"/>
      <c r="G102" s="6"/>
      <c r="H102" s="6"/>
      <c r="I102" s="6"/>
      <c r="J102" s="4">
        <f t="shared" si="1"/>
        <v>0</v>
      </c>
      <c r="K102" s="23">
        <v>4</v>
      </c>
    </row>
    <row r="103" spans="1:11" x14ac:dyDescent="0.55000000000000004">
      <c r="A103" s="22">
        <v>1767</v>
      </c>
      <c r="B103" s="11" t="s">
        <v>23</v>
      </c>
      <c r="C103" s="6"/>
      <c r="D103" s="7"/>
      <c r="E103" s="6"/>
      <c r="F103" s="6"/>
      <c r="G103" s="6"/>
      <c r="H103" s="6"/>
      <c r="I103" s="6"/>
      <c r="J103" s="4">
        <f t="shared" si="1"/>
        <v>0</v>
      </c>
      <c r="K103" s="23">
        <v>4</v>
      </c>
    </row>
    <row r="104" spans="1:11" x14ac:dyDescent="0.55000000000000004">
      <c r="A104" s="22">
        <v>56003</v>
      </c>
      <c r="B104" s="11" t="s">
        <v>24</v>
      </c>
      <c r="C104" s="6"/>
      <c r="D104" s="7"/>
      <c r="E104" s="6"/>
      <c r="F104" s="6"/>
      <c r="G104" s="6"/>
      <c r="H104" s="6"/>
      <c r="I104" s="6"/>
      <c r="J104" s="4">
        <f t="shared" si="1"/>
        <v>0</v>
      </c>
      <c r="K104" s="23">
        <v>4</v>
      </c>
    </row>
    <row r="105" spans="1:11" x14ac:dyDescent="0.55000000000000004">
      <c r="A105" s="22">
        <v>66317</v>
      </c>
      <c r="B105" s="11" t="s">
        <v>25</v>
      </c>
      <c r="C105" s="6"/>
      <c r="D105" s="7"/>
      <c r="E105" s="6"/>
      <c r="F105" s="6"/>
      <c r="G105" s="6"/>
      <c r="H105" s="6"/>
      <c r="I105" s="6"/>
      <c r="J105" s="4">
        <f t="shared" si="1"/>
        <v>0</v>
      </c>
      <c r="K105" s="23">
        <v>4</v>
      </c>
    </row>
    <row r="106" spans="1:11" x14ac:dyDescent="0.55000000000000004">
      <c r="A106" s="22">
        <v>3780</v>
      </c>
      <c r="B106" s="11" t="s">
        <v>26</v>
      </c>
      <c r="C106" s="6"/>
      <c r="D106" s="7"/>
      <c r="E106" s="6"/>
      <c r="F106" s="6"/>
      <c r="G106" s="6"/>
      <c r="H106" s="6"/>
      <c r="I106" s="6"/>
      <c r="J106" s="4">
        <f t="shared" si="1"/>
        <v>0</v>
      </c>
      <c r="K106" s="23">
        <v>4</v>
      </c>
    </row>
    <row r="107" spans="1:11" x14ac:dyDescent="0.55000000000000004">
      <c r="A107" s="22">
        <v>64054</v>
      </c>
      <c r="B107" s="11" t="s">
        <v>27</v>
      </c>
      <c r="C107" s="6"/>
      <c r="D107" s="7"/>
      <c r="E107" s="6"/>
      <c r="F107" s="6"/>
      <c r="G107" s="6"/>
      <c r="H107" s="6"/>
      <c r="I107" s="6"/>
      <c r="J107" s="4">
        <f t="shared" si="1"/>
        <v>0</v>
      </c>
      <c r="K107" s="23">
        <v>4</v>
      </c>
    </row>
    <row r="108" spans="1:11" x14ac:dyDescent="0.55000000000000004">
      <c r="A108" s="22">
        <v>6999</v>
      </c>
      <c r="B108" s="11" t="s">
        <v>28</v>
      </c>
      <c r="C108" s="6"/>
      <c r="D108" s="7"/>
      <c r="E108" s="6"/>
      <c r="F108" s="6"/>
      <c r="G108" s="6"/>
      <c r="H108" s="6"/>
      <c r="I108" s="6"/>
      <c r="J108" s="4">
        <f t="shared" si="1"/>
        <v>0</v>
      </c>
      <c r="K108" s="23">
        <v>4</v>
      </c>
    </row>
    <row r="109" spans="1:11" x14ac:dyDescent="0.55000000000000004">
      <c r="A109" s="22">
        <v>35169</v>
      </c>
      <c r="B109" s="11" t="s">
        <v>29</v>
      </c>
      <c r="C109" s="6"/>
      <c r="D109" s="7"/>
      <c r="E109" s="6"/>
      <c r="F109" s="6"/>
      <c r="G109" s="6"/>
      <c r="H109" s="6"/>
      <c r="I109" s="6"/>
      <c r="J109" s="4">
        <f t="shared" si="1"/>
        <v>0</v>
      </c>
      <c r="K109" s="23">
        <v>4</v>
      </c>
    </row>
    <row r="110" spans="1:11" x14ac:dyDescent="0.55000000000000004">
      <c r="A110" s="22">
        <v>66369</v>
      </c>
      <c r="B110" s="11" t="s">
        <v>30</v>
      </c>
      <c r="C110" s="6"/>
      <c r="D110" s="7"/>
      <c r="E110" s="6"/>
      <c r="F110" s="6"/>
      <c r="G110" s="6"/>
      <c r="H110" s="6"/>
      <c r="I110" s="6"/>
      <c r="J110" s="4">
        <f t="shared" si="1"/>
        <v>0</v>
      </c>
      <c r="K110" s="23">
        <v>4</v>
      </c>
    </row>
    <row r="111" spans="1:11" x14ac:dyDescent="0.55000000000000004">
      <c r="A111" s="22">
        <v>6593</v>
      </c>
      <c r="B111" s="11" t="s">
        <v>31</v>
      </c>
      <c r="C111" s="6"/>
      <c r="D111" s="7"/>
      <c r="E111" s="6"/>
      <c r="F111" s="6"/>
      <c r="G111" s="6"/>
      <c r="H111" s="6"/>
      <c r="I111" s="6"/>
      <c r="J111" s="4">
        <f t="shared" si="1"/>
        <v>0</v>
      </c>
      <c r="K111" s="23">
        <v>4</v>
      </c>
    </row>
    <row r="112" spans="1:11" x14ac:dyDescent="0.55000000000000004">
      <c r="A112" s="22">
        <v>1503</v>
      </c>
      <c r="B112" s="11" t="s">
        <v>11</v>
      </c>
      <c r="C112" s="6"/>
      <c r="D112" s="7"/>
      <c r="E112" s="6"/>
      <c r="F112" s="6"/>
      <c r="G112" s="6"/>
      <c r="H112" s="6"/>
      <c r="I112" s="6"/>
      <c r="J112" s="4">
        <f t="shared" si="1"/>
        <v>0</v>
      </c>
      <c r="K112" s="23">
        <v>5</v>
      </c>
    </row>
    <row r="113" spans="1:11" x14ac:dyDescent="0.55000000000000004">
      <c r="A113" s="22">
        <v>1032</v>
      </c>
      <c r="B113" s="11" t="s">
        <v>12</v>
      </c>
      <c r="C113" s="6"/>
      <c r="D113" s="7"/>
      <c r="E113" s="6"/>
      <c r="F113" s="6"/>
      <c r="G113" s="6"/>
      <c r="H113" s="6"/>
      <c r="I113" s="6"/>
      <c r="J113" s="4">
        <f t="shared" si="1"/>
        <v>0</v>
      </c>
      <c r="K113" s="23">
        <v>5</v>
      </c>
    </row>
    <row r="114" spans="1:11" x14ac:dyDescent="0.55000000000000004">
      <c r="A114" s="22">
        <v>66014</v>
      </c>
      <c r="B114" s="11" t="s">
        <v>13</v>
      </c>
      <c r="C114" s="6"/>
      <c r="D114" s="7"/>
      <c r="E114" s="6"/>
      <c r="F114" s="6"/>
      <c r="G114" s="6"/>
      <c r="H114" s="6"/>
      <c r="I114" s="6"/>
      <c r="J114" s="4">
        <f t="shared" si="1"/>
        <v>0</v>
      </c>
      <c r="K114" s="23">
        <v>5</v>
      </c>
    </row>
    <row r="115" spans="1:11" x14ac:dyDescent="0.55000000000000004">
      <c r="A115" s="22">
        <v>1766</v>
      </c>
      <c r="B115" s="11" t="s">
        <v>14</v>
      </c>
      <c r="C115" s="6"/>
      <c r="D115" s="7"/>
      <c r="E115" s="6"/>
      <c r="F115" s="6"/>
      <c r="G115" s="6"/>
      <c r="H115" s="6"/>
      <c r="I115" s="6"/>
      <c r="J115" s="4">
        <f t="shared" si="1"/>
        <v>0</v>
      </c>
      <c r="K115" s="23">
        <v>5</v>
      </c>
    </row>
    <row r="116" spans="1:11" x14ac:dyDescent="0.55000000000000004">
      <c r="A116" s="22">
        <v>64263</v>
      </c>
      <c r="B116" s="11" t="s">
        <v>15</v>
      </c>
      <c r="C116" s="6"/>
      <c r="D116" s="7"/>
      <c r="E116" s="6"/>
      <c r="F116" s="6"/>
      <c r="G116" s="6"/>
      <c r="H116" s="6"/>
      <c r="I116" s="6"/>
      <c r="J116" s="4">
        <f t="shared" si="1"/>
        <v>0</v>
      </c>
      <c r="K116" s="23">
        <v>5</v>
      </c>
    </row>
    <row r="117" spans="1:11" x14ac:dyDescent="0.55000000000000004">
      <c r="A117" s="22">
        <v>64045</v>
      </c>
      <c r="B117" s="11" t="s">
        <v>16</v>
      </c>
      <c r="C117" s="6"/>
      <c r="D117" s="7"/>
      <c r="E117" s="6"/>
      <c r="F117" s="6"/>
      <c r="G117" s="6"/>
      <c r="H117" s="6"/>
      <c r="I117" s="6"/>
      <c r="J117" s="4">
        <f t="shared" si="1"/>
        <v>0</v>
      </c>
      <c r="K117" s="23">
        <v>5</v>
      </c>
    </row>
    <row r="118" spans="1:11" x14ac:dyDescent="0.55000000000000004">
      <c r="A118" s="22">
        <v>1136</v>
      </c>
      <c r="B118" s="11" t="s">
        <v>17</v>
      </c>
      <c r="C118" s="6"/>
      <c r="D118" s="7"/>
      <c r="E118" s="6"/>
      <c r="F118" s="6"/>
      <c r="G118" s="6"/>
      <c r="H118" s="6"/>
      <c r="I118" s="6"/>
      <c r="J118" s="4">
        <f t="shared" si="1"/>
        <v>0</v>
      </c>
      <c r="K118" s="23">
        <v>5</v>
      </c>
    </row>
    <row r="119" spans="1:11" x14ac:dyDescent="0.55000000000000004">
      <c r="A119" s="22">
        <v>64847</v>
      </c>
      <c r="B119" s="11" t="s">
        <v>18</v>
      </c>
      <c r="C119" s="6"/>
      <c r="D119" s="7"/>
      <c r="E119" s="6"/>
      <c r="F119" s="6"/>
      <c r="G119" s="6"/>
      <c r="H119" s="6"/>
      <c r="I119" s="6"/>
      <c r="J119" s="4">
        <f t="shared" si="1"/>
        <v>0</v>
      </c>
      <c r="K119" s="23">
        <v>5</v>
      </c>
    </row>
    <row r="120" spans="1:11" x14ac:dyDescent="0.55000000000000004">
      <c r="A120" s="8">
        <v>1105102101</v>
      </c>
      <c r="B120" s="11" t="s">
        <v>19</v>
      </c>
      <c r="C120" s="6"/>
      <c r="D120" s="7"/>
      <c r="E120" s="6"/>
      <c r="F120" s="6"/>
      <c r="G120" s="6"/>
      <c r="H120" s="6"/>
      <c r="I120" s="6"/>
      <c r="J120" s="4">
        <f t="shared" si="1"/>
        <v>0</v>
      </c>
      <c r="K120" s="23">
        <v>5</v>
      </c>
    </row>
    <row r="121" spans="1:11" x14ac:dyDescent="0.55000000000000004">
      <c r="A121" s="22">
        <v>28090</v>
      </c>
      <c r="B121" s="11" t="s">
        <v>39</v>
      </c>
      <c r="C121" s="6"/>
      <c r="D121" s="7"/>
      <c r="E121" s="6"/>
      <c r="F121" s="6"/>
      <c r="G121" s="6"/>
      <c r="H121" s="6"/>
      <c r="I121" s="6"/>
      <c r="J121" s="4">
        <f t="shared" si="1"/>
        <v>0</v>
      </c>
      <c r="K121" s="23">
        <v>5</v>
      </c>
    </row>
    <row r="122" spans="1:11" x14ac:dyDescent="0.55000000000000004">
      <c r="A122" s="22">
        <v>64058</v>
      </c>
      <c r="B122" s="11" t="s">
        <v>20</v>
      </c>
      <c r="C122" s="6"/>
      <c r="D122" s="7"/>
      <c r="E122" s="6"/>
      <c r="F122" s="6"/>
      <c r="G122" s="6"/>
      <c r="H122" s="6"/>
      <c r="I122" s="6"/>
      <c r="J122" s="4">
        <f t="shared" si="1"/>
        <v>0</v>
      </c>
      <c r="K122" s="23">
        <v>5</v>
      </c>
    </row>
    <row r="123" spans="1:11" x14ac:dyDescent="0.55000000000000004">
      <c r="A123" s="22">
        <v>61220</v>
      </c>
      <c r="B123" s="11" t="s">
        <v>21</v>
      </c>
      <c r="C123" s="6"/>
      <c r="D123" s="7"/>
      <c r="E123" s="6"/>
      <c r="F123" s="6"/>
      <c r="G123" s="6"/>
      <c r="H123" s="6"/>
      <c r="I123" s="6"/>
      <c r="J123" s="4">
        <f t="shared" si="1"/>
        <v>0</v>
      </c>
      <c r="K123" s="23">
        <v>5</v>
      </c>
    </row>
    <row r="124" spans="1:11" x14ac:dyDescent="0.55000000000000004">
      <c r="A124" s="8">
        <v>11032320</v>
      </c>
      <c r="B124" s="11" t="s">
        <v>45</v>
      </c>
      <c r="C124" s="6"/>
      <c r="D124" s="7"/>
      <c r="E124" s="6"/>
      <c r="F124" s="6"/>
      <c r="G124" s="6"/>
      <c r="H124" s="6"/>
      <c r="I124" s="6"/>
      <c r="J124" s="4">
        <f t="shared" si="1"/>
        <v>0</v>
      </c>
      <c r="K124" s="23">
        <v>5</v>
      </c>
    </row>
    <row r="125" spans="1:11" x14ac:dyDescent="0.55000000000000004">
      <c r="A125" s="22">
        <v>28085</v>
      </c>
      <c r="B125" s="11" t="s">
        <v>46</v>
      </c>
      <c r="C125" s="6"/>
      <c r="D125" s="7"/>
      <c r="E125" s="6"/>
      <c r="F125" s="6"/>
      <c r="G125" s="6"/>
      <c r="H125" s="6"/>
      <c r="I125" s="6"/>
      <c r="J125" s="4">
        <f t="shared" si="1"/>
        <v>0</v>
      </c>
      <c r="K125" s="23">
        <v>5</v>
      </c>
    </row>
    <row r="126" spans="1:11" x14ac:dyDescent="0.55000000000000004">
      <c r="A126" s="22">
        <v>65166</v>
      </c>
      <c r="B126" s="11" t="s">
        <v>10</v>
      </c>
      <c r="C126" s="6"/>
      <c r="D126" s="7"/>
      <c r="E126" s="6"/>
      <c r="F126" s="6"/>
      <c r="G126" s="6"/>
      <c r="H126" s="6"/>
      <c r="I126" s="6"/>
      <c r="J126" s="4">
        <f t="shared" si="1"/>
        <v>0</v>
      </c>
      <c r="K126" s="23">
        <v>5</v>
      </c>
    </row>
    <row r="127" spans="1:11" x14ac:dyDescent="0.55000000000000004">
      <c r="A127" s="8">
        <v>5744</v>
      </c>
      <c r="B127" s="11" t="s">
        <v>35</v>
      </c>
      <c r="C127" s="6"/>
      <c r="D127" s="7"/>
      <c r="E127" s="6"/>
      <c r="F127" s="6"/>
      <c r="G127" s="6"/>
      <c r="H127" s="6"/>
      <c r="I127" s="6"/>
      <c r="J127" s="4">
        <f t="shared" si="1"/>
        <v>0</v>
      </c>
      <c r="K127" s="23">
        <v>5</v>
      </c>
    </row>
    <row r="128" spans="1:11" x14ac:dyDescent="0.55000000000000004">
      <c r="A128" s="8">
        <v>28076</v>
      </c>
      <c r="B128" s="11" t="s">
        <v>36</v>
      </c>
      <c r="C128" s="6"/>
      <c r="D128" s="7"/>
      <c r="E128" s="6"/>
      <c r="F128" s="6"/>
      <c r="G128" s="6"/>
      <c r="H128" s="6"/>
      <c r="I128" s="6"/>
      <c r="J128" s="4">
        <f t="shared" ref="J128:J138" si="2">SUM(C128:I128)</f>
        <v>0</v>
      </c>
      <c r="K128" s="23">
        <v>5</v>
      </c>
    </row>
    <row r="129" spans="1:11" x14ac:dyDescent="0.55000000000000004">
      <c r="A129" s="22">
        <v>35772</v>
      </c>
      <c r="B129" s="11" t="s">
        <v>22</v>
      </c>
      <c r="C129" s="6"/>
      <c r="D129" s="7"/>
      <c r="E129" s="6"/>
      <c r="F129" s="6"/>
      <c r="G129" s="6"/>
      <c r="H129" s="6"/>
      <c r="I129" s="6"/>
      <c r="J129" s="4">
        <f t="shared" si="2"/>
        <v>0</v>
      </c>
      <c r="K129" s="23">
        <v>5</v>
      </c>
    </row>
    <row r="130" spans="1:11" x14ac:dyDescent="0.55000000000000004">
      <c r="A130" s="22">
        <v>1767</v>
      </c>
      <c r="B130" s="11" t="s">
        <v>23</v>
      </c>
      <c r="C130" s="6"/>
      <c r="D130" s="7"/>
      <c r="E130" s="6"/>
      <c r="F130" s="6"/>
      <c r="G130" s="6"/>
      <c r="H130" s="6"/>
      <c r="I130" s="6"/>
      <c r="J130" s="4">
        <f t="shared" si="2"/>
        <v>0</v>
      </c>
      <c r="K130" s="23">
        <v>5</v>
      </c>
    </row>
    <row r="131" spans="1:11" x14ac:dyDescent="0.55000000000000004">
      <c r="A131" s="22">
        <v>66317</v>
      </c>
      <c r="B131" s="11" t="s">
        <v>25</v>
      </c>
      <c r="C131" s="6"/>
      <c r="D131" s="7"/>
      <c r="E131" s="6"/>
      <c r="F131" s="6"/>
      <c r="G131" s="6"/>
      <c r="H131" s="6"/>
      <c r="I131" s="6"/>
      <c r="J131" s="4">
        <f t="shared" si="2"/>
        <v>0</v>
      </c>
      <c r="K131" s="23">
        <v>5</v>
      </c>
    </row>
    <row r="132" spans="1:11" x14ac:dyDescent="0.55000000000000004">
      <c r="A132" s="22">
        <v>3780</v>
      </c>
      <c r="B132" s="11" t="s">
        <v>26</v>
      </c>
      <c r="C132" s="6"/>
      <c r="D132" s="7"/>
      <c r="E132" s="6"/>
      <c r="F132" s="6"/>
      <c r="G132" s="6"/>
      <c r="H132" s="6"/>
      <c r="I132" s="6"/>
      <c r="J132" s="4">
        <f t="shared" si="2"/>
        <v>0</v>
      </c>
      <c r="K132" s="23">
        <v>5</v>
      </c>
    </row>
    <row r="133" spans="1:11" x14ac:dyDescent="0.55000000000000004">
      <c r="A133" s="8">
        <v>28111</v>
      </c>
      <c r="B133" s="11" t="s">
        <v>37</v>
      </c>
      <c r="C133" s="6"/>
      <c r="D133" s="7"/>
      <c r="E133" s="6"/>
      <c r="F133" s="6"/>
      <c r="G133" s="6"/>
      <c r="H133" s="6"/>
      <c r="I133" s="6"/>
      <c r="J133" s="4">
        <f t="shared" si="2"/>
        <v>0</v>
      </c>
      <c r="K133" s="23">
        <v>5</v>
      </c>
    </row>
    <row r="134" spans="1:11" x14ac:dyDescent="0.55000000000000004">
      <c r="A134" s="22">
        <v>64054</v>
      </c>
      <c r="B134" s="11" t="s">
        <v>27</v>
      </c>
      <c r="C134" s="6"/>
      <c r="D134" s="7"/>
      <c r="E134" s="6"/>
      <c r="F134" s="6"/>
      <c r="G134" s="6"/>
      <c r="H134" s="6"/>
      <c r="I134" s="6"/>
      <c r="J134" s="4">
        <f t="shared" si="2"/>
        <v>0</v>
      </c>
      <c r="K134" s="23">
        <v>5</v>
      </c>
    </row>
    <row r="135" spans="1:11" x14ac:dyDescent="0.55000000000000004">
      <c r="A135" s="22">
        <v>6999</v>
      </c>
      <c r="B135" s="11" t="s">
        <v>28</v>
      </c>
      <c r="C135" s="6"/>
      <c r="D135" s="7"/>
      <c r="E135" s="6"/>
      <c r="F135" s="6"/>
      <c r="G135" s="6"/>
      <c r="H135" s="6"/>
      <c r="I135" s="6"/>
      <c r="J135" s="4">
        <f t="shared" si="2"/>
        <v>0</v>
      </c>
      <c r="K135" s="23">
        <v>5</v>
      </c>
    </row>
    <row r="136" spans="1:11" x14ac:dyDescent="0.55000000000000004">
      <c r="A136" s="22">
        <v>35169</v>
      </c>
      <c r="B136" s="11" t="s">
        <v>29</v>
      </c>
      <c r="C136" s="6"/>
      <c r="D136" s="7"/>
      <c r="E136" s="6"/>
      <c r="F136" s="6"/>
      <c r="G136" s="6"/>
      <c r="H136" s="6"/>
      <c r="I136" s="6"/>
      <c r="J136" s="4">
        <f t="shared" si="2"/>
        <v>0</v>
      </c>
      <c r="K136" s="23">
        <v>5</v>
      </c>
    </row>
    <row r="137" spans="1:11" x14ac:dyDescent="0.55000000000000004">
      <c r="A137" s="22">
        <v>66369</v>
      </c>
      <c r="B137" s="11" t="s">
        <v>30</v>
      </c>
      <c r="C137" s="6"/>
      <c r="D137" s="7"/>
      <c r="E137" s="6"/>
      <c r="F137" s="6"/>
      <c r="G137" s="6"/>
      <c r="H137" s="6"/>
      <c r="I137" s="6"/>
      <c r="J137" s="4">
        <f t="shared" si="2"/>
        <v>0</v>
      </c>
      <c r="K137" s="23">
        <v>5</v>
      </c>
    </row>
    <row r="138" spans="1:11" x14ac:dyDescent="0.55000000000000004">
      <c r="A138" s="22">
        <v>6593</v>
      </c>
      <c r="B138" s="11" t="s">
        <v>31</v>
      </c>
      <c r="C138" s="6"/>
      <c r="D138" s="7"/>
      <c r="E138" s="6"/>
      <c r="F138" s="6"/>
      <c r="G138" s="6"/>
      <c r="H138" s="6"/>
      <c r="I138" s="6"/>
      <c r="J138" s="4">
        <f t="shared" si="2"/>
        <v>0</v>
      </c>
      <c r="K138" s="23">
        <v>5</v>
      </c>
    </row>
  </sheetData>
  <autoFilter ref="A1:K138" xr:uid="{17C72E2B-E1D8-46D4-96B0-B6D634B27AD5}"/>
  <pageMargins left="0.70866141732283472" right="0.70866141732283472" top="0.74803149606299213" bottom="0.74803149606299213" header="0.31496062992125984" footer="0.31496062992125984"/>
  <pageSetup paperSize="9"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2E486-5B9D-480A-A1EF-F7880EFFD90A}">
  <sheetPr>
    <tabColor rgb="FFFF0000"/>
    <pageSetUpPr fitToPage="1"/>
  </sheetPr>
  <dimension ref="A1:K48"/>
  <sheetViews>
    <sheetView rightToLeft="1" tabSelected="1" zoomScaleNormal="100" workbookViewId="0">
      <selection activeCell="G7" sqref="G7"/>
    </sheetView>
  </sheetViews>
  <sheetFormatPr defaultRowHeight="21" x14ac:dyDescent="0.6"/>
  <cols>
    <col min="1" max="1" width="9.140625" style="20"/>
    <col min="2" max="2" width="24.140625" style="20" customWidth="1"/>
    <col min="3" max="3" width="17.28515625" style="21" customWidth="1"/>
    <col min="4" max="4" width="67.28515625" style="20" customWidth="1"/>
    <col min="5" max="5" width="25" style="20" customWidth="1"/>
    <col min="6" max="7" width="9.140625" style="20"/>
    <col min="8" max="12" width="9.140625" style="20" customWidth="1"/>
    <col min="13" max="16384" width="9.140625" style="20"/>
  </cols>
  <sheetData>
    <row r="1" spans="1:11" ht="36.75" customHeight="1" thickBot="1" x14ac:dyDescent="0.65">
      <c r="A1" s="35" t="s">
        <v>216</v>
      </c>
      <c r="B1" s="36"/>
      <c r="C1" s="36"/>
      <c r="D1" s="37"/>
      <c r="E1" s="41" t="s">
        <v>185</v>
      </c>
    </row>
    <row r="2" spans="1:11" s="21" customFormat="1" ht="29.25" customHeight="1" thickBot="1" x14ac:dyDescent="0.3">
      <c r="A2" s="27" t="s">
        <v>213</v>
      </c>
      <c r="B2" s="32" t="s">
        <v>179</v>
      </c>
      <c r="C2" s="32" t="s">
        <v>178</v>
      </c>
      <c r="D2" s="32" t="s">
        <v>180</v>
      </c>
      <c r="E2" s="32" t="s">
        <v>215</v>
      </c>
      <c r="J2" s="21" t="s">
        <v>181</v>
      </c>
      <c r="K2" s="21">
        <v>1</v>
      </c>
    </row>
    <row r="3" spans="1:11" ht="23.25" thickBot="1" x14ac:dyDescent="0.65">
      <c r="A3" s="28">
        <v>1</v>
      </c>
      <c r="B3" s="28" t="str">
        <f>IFERROR(VLOOKUP(C3,DATA!$A:$D,4,0)," ")</f>
        <v>پاستوريزه-بطر ساده</v>
      </c>
      <c r="C3" s="34">
        <f>IFERROR(IF(COUNTIF(اردیبهشت!K:K,VLOOKUP($E$1,$J$2:$K$6,2,0)-COUNTA(C2))&lt;0," ",+INDEX(اردیبهشت!$A:$K,MATCH(VLOOKUP($E$1,$J$2:$K$6,2,0),اردیبهشت!$K:$K,0),1))," ")</f>
        <v>1503</v>
      </c>
      <c r="D3" s="31" t="str">
        <f>IFERROR(VLOOKUP(C3,DATA!$A:$B,2,0)," ")</f>
        <v>شير غني شده ESL پري پک 800 گرمي  1/2 درصد ويتامين D3</v>
      </c>
      <c r="E3" s="34">
        <f>SUMIFS(اردیبهشت!$J:$J,اردیبهشت!$A:$A,C3,اردیبهشت!$K:$K,VLOOKUP($E$1,$J$2:$K$6,2,0))</f>
        <v>0</v>
      </c>
      <c r="J3" s="21" t="s">
        <v>182</v>
      </c>
      <c r="K3" s="21">
        <v>2</v>
      </c>
    </row>
    <row r="4" spans="1:11" ht="23.25" thickBot="1" x14ac:dyDescent="0.65">
      <c r="A4" s="28">
        <v>2</v>
      </c>
      <c r="B4" s="28" t="str">
        <f>IFERROR(VLOOKUP(C4,DATA!$A:$D,4,0)," ")</f>
        <v>پاستوريزه-ساده</v>
      </c>
      <c r="C4" s="34">
        <f>IFERROR(IF(COUNTIF(اردیبهشت!K:K,VLOOKUP($E$1,$J$2:$K$6,2,0)-COUNTA(C2))&lt;0," ",+INDEX(اردیبهشت!$A:$K,MATCH(VLOOKUP($E$1,$J$2:$K$6,2,0),اردیبهشت!$K:$K,0)+IF(AND(A3&gt;0,COUNTIF(اردیبهشت!K:K,VLOOKUP($E$1,$J$2:$K$6,2,0))&gt;A3),A3," "),1))," ")</f>
        <v>1032</v>
      </c>
      <c r="D4" s="31" t="str">
        <f>IFERROR(VLOOKUP(C4,DATA!$A:$B,2,0)," ")</f>
        <v>شيرپاستوريزه نايلوني 900 گرمي 1/5 درصد</v>
      </c>
      <c r="E4" s="34">
        <f>SUMIFS(اردیبهشت!$J:$J,اردیبهشت!$A:$A,C4,اردیبهشت!$K:$K,VLOOKUP($E$1,$J$2:$K$6,2,0))</f>
        <v>0</v>
      </c>
      <c r="J4" s="21" t="s">
        <v>183</v>
      </c>
      <c r="K4" s="21">
        <v>3</v>
      </c>
    </row>
    <row r="5" spans="1:11" ht="23.25" thickBot="1" x14ac:dyDescent="0.65">
      <c r="A5" s="28">
        <v>3</v>
      </c>
      <c r="B5" s="28" t="str">
        <f>IFERROR(VLOOKUP(C5,DATA!$A:$D,4,0)," ")</f>
        <v>دوغ</v>
      </c>
      <c r="C5" s="34">
        <f>IFERROR(IF(COUNTIF(اردیبهشت!K:K,VLOOKUP($E$1,$J$2:$K$6,2,0)-COUNTA(C3))&lt;0," ",+INDEX(اردیبهشت!$A:$K,MATCH(VLOOKUP($E$1,$J$2:$K$6,2,0),اردیبهشت!$K:$K,0)+IF(AND(A4&gt;0,COUNTIF(اردیبهشت!K:K,VLOOKUP($E$1,$J$2:$K$6,2,0))&gt;A4),A4," "),1))," ")</f>
        <v>66014</v>
      </c>
      <c r="D5" s="31" t="str">
        <f>IFERROR(VLOOKUP(C5,DATA!$A:$B,2,0)," ")</f>
        <v>دوغ نايلوني 800 گرمي اکونومي</v>
      </c>
      <c r="E5" s="34">
        <f>SUMIFS(اردیبهشت!$J:$J,اردیبهشت!$A:$A,C5,اردیبهشت!$K:$K,VLOOKUP($E$1,$J$2:$K$6,2,0))</f>
        <v>0</v>
      </c>
      <c r="J5" s="21" t="s">
        <v>184</v>
      </c>
      <c r="K5" s="21">
        <v>4</v>
      </c>
    </row>
    <row r="6" spans="1:11" ht="23.25" thickBot="1" x14ac:dyDescent="0.65">
      <c r="A6" s="28">
        <v>4</v>
      </c>
      <c r="B6" s="28" t="str">
        <f>IFERROR(VLOOKUP(C6,DATA!$A:$D,4,0)," ")</f>
        <v>پاستوريزه-بطر ساده</v>
      </c>
      <c r="C6" s="34">
        <f>IFERROR(IF(COUNTIF(اردیبهشت!K:K,VLOOKUP($E$1,$J$2:$K$6,2,0)-COUNTA(C4))&lt;0," ",+INDEX(اردیبهشت!$A:$K,MATCH(VLOOKUP($E$1,$J$2:$K$6,2,0),اردیبهشت!$K:$K,0)+IF(AND(A5&gt;0,COUNTIF(اردیبهشت!K:K,VLOOKUP($E$1,$J$2:$K$6,2,0))&gt;A5),A5," "),1))," ")</f>
        <v>1766</v>
      </c>
      <c r="D6" s="31" t="str">
        <f>IFERROR(VLOOKUP(C6,DATA!$A:$B,2,0)," ")</f>
        <v>شير فراپاستوريزه  کم چرب بطري 946 سي سي 1/2 درصد  ESL</v>
      </c>
      <c r="E6" s="34">
        <f>SUMIFS(اردیبهشت!$J:$J,اردیبهشت!$A:$A,C6,اردیبهشت!$K:$K,VLOOKUP($E$1,$J$2:$K$6,2,0))</f>
        <v>0</v>
      </c>
      <c r="J6" s="21" t="s">
        <v>185</v>
      </c>
      <c r="K6" s="21">
        <v>5</v>
      </c>
    </row>
    <row r="7" spans="1:11" ht="23.25" thickBot="1" x14ac:dyDescent="0.65">
      <c r="A7" s="28">
        <v>5</v>
      </c>
      <c r="B7" s="28" t="str">
        <f>IFERROR(VLOOKUP(C7,DATA!$A:$D,4,0)," ")</f>
        <v>ماست</v>
      </c>
      <c r="C7" s="34">
        <f>IFERROR(IF(COUNTIF(اردیبهشت!K:K,VLOOKUP($E$1,$J$2:$K$6,2,0)-COUNTA(C5))&lt;0," ",+INDEX(اردیبهشت!$A:$K,MATCH(VLOOKUP($E$1,$J$2:$K$6,2,0),اردیبهشت!$K:$K,0)+IF(AND(A6&gt;0,COUNTIF(اردیبهشت!K:K,VLOOKUP($E$1,$J$2:$K$6,2,0))&gt;A6),A6," "),1))," ")</f>
        <v>64263</v>
      </c>
      <c r="D7" s="31" t="str">
        <f>IFERROR(VLOOKUP(C7,DATA!$A:$B,2,0)," ")</f>
        <v>ماست  ليواني 700 گرمي 3درصد غني شده با ويتامين d3</v>
      </c>
      <c r="E7" s="34">
        <f>SUMIFS(اردیبهشت!$J:$J,اردیبهشت!$A:$A,C7,اردیبهشت!$K:$K,VLOOKUP($E$1,$J$2:$K$6,2,0))</f>
        <v>0</v>
      </c>
    </row>
    <row r="8" spans="1:11" ht="23.25" thickBot="1" x14ac:dyDescent="0.65">
      <c r="A8" s="28">
        <v>6</v>
      </c>
      <c r="B8" s="28" t="str">
        <f>IFERROR(VLOOKUP(C8,DATA!$A:$D,4,0)," ")</f>
        <v>ماست</v>
      </c>
      <c r="C8" s="34">
        <f>IFERROR(IF(COUNTIF(اردیبهشت!K:K,VLOOKUP($E$1,$J$2:$K$6,2,0)-COUNTA(C6))&lt;0," ",+INDEX(اردیبهشت!$A:$K,MATCH(VLOOKUP($E$1,$J$2:$K$6,2,0),اردیبهشت!$K:$K,0)+IF(AND(A7&gt;0,COUNTIF(اردیبهشت!K:K,VLOOKUP($E$1,$J$2:$K$6,2,0))&gt;A7),A7," "),1))," ")</f>
        <v>64045</v>
      </c>
      <c r="D8" s="31" t="str">
        <f>IFERROR(VLOOKUP(C8,DATA!$A:$B,2,0)," ")</f>
        <v>ماست غني شده با ويتامين D3 ليواني 700 گرمي 1.4 درصد</v>
      </c>
      <c r="E8" s="34">
        <f>SUMIFS(اردیبهشت!$J:$J,اردیبهشت!$A:$A,C8,اردیبهشت!$K:$K,VLOOKUP($E$1,$J$2:$K$6,2,0))</f>
        <v>0</v>
      </c>
    </row>
    <row r="9" spans="1:11" ht="23.25" thickBot="1" x14ac:dyDescent="0.65">
      <c r="A9" s="28">
        <v>7</v>
      </c>
      <c r="B9" s="28" t="str">
        <f>IFERROR(VLOOKUP(C9,DATA!$A:$D,4,0)," ")</f>
        <v>استريل- ساده کم چرب</v>
      </c>
      <c r="C9" s="34">
        <f>IFERROR(IF(COUNTIF(اردیبهشت!K:K,VLOOKUP($E$1,$J$2:$K$6,2,0)-COUNTA(C7))&lt;0," ",+INDEX(اردیبهشت!$A:$K,MATCH(VLOOKUP($E$1,$J$2:$K$6,2,0),اردیبهشت!$K:$K,0)+IF(AND(A8&gt;0,COUNTIF(اردیبهشت!K:K,VLOOKUP($E$1,$J$2:$K$6,2,0))&gt;A8),A8," "),1))," ")</f>
        <v>1136</v>
      </c>
      <c r="D9" s="31" t="str">
        <f>IFERROR(VLOOKUP(C9,DATA!$A:$B,2,0)," ")</f>
        <v>شير استريل پاكتي اسليم 200 سي سي كم چربي</v>
      </c>
      <c r="E9" s="34">
        <f>SUMIFS(اردیبهشت!$J:$J,اردیبهشت!$A:$A,C9,اردیبهشت!$K:$K,VLOOKUP($E$1,$J$2:$K$6,2,0))</f>
        <v>0</v>
      </c>
    </row>
    <row r="10" spans="1:11" ht="23.25" thickBot="1" x14ac:dyDescent="0.65">
      <c r="A10" s="28">
        <v>8</v>
      </c>
      <c r="B10" s="28" t="str">
        <f>IFERROR(VLOOKUP(C10,DATA!$A:$D,4,0)," ")</f>
        <v>ماست</v>
      </c>
      <c r="C10" s="34">
        <f>IFERROR(IF(COUNTIF(اردیبهشت!K:K,VLOOKUP($E$1,$J$2:$K$6,2,0)-COUNTA(C8))&lt;0," ",+INDEX(اردیبهشت!$A:$K,MATCH(VLOOKUP($E$1,$J$2:$K$6,2,0),اردیبهشت!$K:$K,0)+IF(AND(A9&gt;0,COUNTIF(اردیبهشت!K:K,VLOOKUP($E$1,$J$2:$K$6,2,0))&gt;A9),A9," "),1))," ")</f>
        <v>64847</v>
      </c>
      <c r="D10" s="31" t="str">
        <f>IFERROR(VLOOKUP(C10,DATA!$A:$B,2,0)," ")</f>
        <v>ماست دبه 2 کيلويي 4.2 درصد غني شده با ويتامين D3</v>
      </c>
      <c r="E10" s="34">
        <f>SUMIFS(اردیبهشت!$J:$J,اردیبهشت!$A:$A,C10,اردیبهشت!$K:$K,VLOOKUP($E$1,$J$2:$K$6,2,0))</f>
        <v>0</v>
      </c>
    </row>
    <row r="11" spans="1:11" ht="23.25" thickBot="1" x14ac:dyDescent="0.65">
      <c r="A11" s="28">
        <v>9</v>
      </c>
      <c r="B11" s="28" t="str">
        <f>IFERROR(VLOOKUP(C11,DATA!$A:$D,4,0)," ")</f>
        <v>پنیر</v>
      </c>
      <c r="C11" s="34">
        <f>IFERROR(IF(COUNTIF(اردیبهشت!K:K,VLOOKUP($E$1,$J$2:$K$6,2,0)-COUNTA(C9))&lt;0," ",+INDEX(اردیبهشت!$A:$K,MATCH(VLOOKUP($E$1,$J$2:$K$6,2,0),اردیبهشت!$K:$K,0)+IF(AND(A10&gt;0,COUNTIF(اردیبهشت!K:K,VLOOKUP($E$1,$J$2:$K$6,2,0))&gt;A10),A10," "),1))," ")</f>
        <v>1105102101</v>
      </c>
      <c r="D11" s="31" t="str">
        <f>IFERROR(VLOOKUP(C11,DATA!$A:$B,2,0)," ")</f>
        <v>پنير يواف ليواني 400 گرمي غني شده با ويتامين دي 3 - لرستان</v>
      </c>
      <c r="E11" s="34">
        <f>SUMIFS(اردیبهشت!$J:$J,اردیبهشت!$A:$A,C11,اردیبهشت!$K:$K,VLOOKUP($E$1,$J$2:$K$6,2,0))</f>
        <v>0</v>
      </c>
    </row>
    <row r="12" spans="1:11" ht="23.25" thickBot="1" x14ac:dyDescent="0.65">
      <c r="A12" s="28">
        <v>10</v>
      </c>
      <c r="B12" s="28" t="str">
        <f>IFERROR(VLOOKUP(C12,DATA!$A:$D,4,0)," ")</f>
        <v>استريل-طعم دار</v>
      </c>
      <c r="C12" s="34">
        <f>IFERROR(IF(COUNTIF(اردیبهشت!K:K,VLOOKUP($E$1,$J$2:$K$6,2,0)-COUNTA(C10))&lt;0," ",+INDEX(اردیبهشت!$A:$K,MATCH(VLOOKUP($E$1,$J$2:$K$6,2,0),اردیبهشت!$K:$K,0)+IF(AND(A11&gt;0,COUNTIF(اردیبهشت!K:K,VLOOKUP($E$1,$J$2:$K$6,2,0))&gt;A11),A11," "),1))," ")</f>
        <v>28090</v>
      </c>
      <c r="D12" s="31" t="str">
        <f>IFERROR(VLOOKUP(C12,DATA!$A:$B,2,0)," ")</f>
        <v>بسته 9 تايي شير کاکائو استريل پاکتي 200 سي سي (2 + 7)</v>
      </c>
      <c r="E12" s="34">
        <f>SUMIFS(اردیبهشت!$J:$J,اردیبهشت!$A:$A,C12,اردیبهشت!$K:$K,VLOOKUP($E$1,$J$2:$K$6,2,0))</f>
        <v>0</v>
      </c>
    </row>
    <row r="13" spans="1:11" ht="23.25" thickBot="1" x14ac:dyDescent="0.65">
      <c r="A13" s="28">
        <v>11</v>
      </c>
      <c r="B13" s="28" t="str">
        <f>IFERROR(VLOOKUP(C13,DATA!$A:$D,4,0)," ")</f>
        <v>ماست</v>
      </c>
      <c r="C13" s="34">
        <f>IFERROR(IF(COUNTIF(اردیبهشت!K:K,VLOOKUP($E$1,$J$2:$K$6,2,0)-COUNTA(C11))&lt;0," ",+INDEX(اردیبهشت!$A:$K,MATCH(VLOOKUP($E$1,$J$2:$K$6,2,0),اردیبهشت!$K:$K,0)+IF(AND(A12&gt;0,COUNTIF(اردیبهشت!K:K,VLOOKUP($E$1,$J$2:$K$6,2,0))&gt;A12),A12," "),1))," ")</f>
        <v>64058</v>
      </c>
      <c r="D13" s="31" t="str">
        <f>IFERROR(VLOOKUP(C13,DATA!$A:$B,2,0)," ")</f>
        <v>ماست دبه 2000 گرمي 1.4 درصد</v>
      </c>
      <c r="E13" s="34">
        <f>SUMIFS(اردیبهشت!$J:$J,اردیبهشت!$A:$A,C13,اردیبهشت!$K:$K,VLOOKUP($E$1,$J$2:$K$6,2,0))</f>
        <v>0</v>
      </c>
    </row>
    <row r="14" spans="1:11" ht="23.25" thickBot="1" x14ac:dyDescent="0.65">
      <c r="A14" s="28">
        <v>12</v>
      </c>
      <c r="B14" s="28" t="str">
        <f>IFERROR(VLOOKUP(C14,DATA!$A:$D,4,0)," ")</f>
        <v>پاستوريزه-طعم دار</v>
      </c>
      <c r="C14" s="34">
        <f>IFERROR(IF(COUNTIF(اردیبهشت!K:K,VLOOKUP($E$1,$J$2:$K$6,2,0)-COUNTA(C12))&lt;0," ",+INDEX(اردیبهشت!$A:$K,MATCH(VLOOKUP($E$1,$J$2:$K$6,2,0),اردیبهشت!$K:$K,0)+IF(AND(A13&gt;0,COUNTIF(اردیبهشت!K:K,VLOOKUP($E$1,$J$2:$K$6,2,0))&gt;A13),A13," "),1))," ")</f>
        <v>61220</v>
      </c>
      <c r="D14" s="31" t="str">
        <f>IFERROR(VLOOKUP(C14,DATA!$A:$B,2,0)," ")</f>
        <v>شير کاکائو فراپاستوريزه نايلوني 800 گرمي ESL</v>
      </c>
      <c r="E14" s="34">
        <f>SUMIFS(اردیبهشت!$J:$J,اردیبهشت!$A:$A,C14,اردیبهشت!$K:$K,VLOOKUP($E$1,$J$2:$K$6,2,0))</f>
        <v>0</v>
      </c>
    </row>
    <row r="15" spans="1:11" ht="23.25" thickBot="1" x14ac:dyDescent="0.65">
      <c r="A15" s="28">
        <v>13</v>
      </c>
      <c r="B15" s="28" t="str">
        <f>IFERROR(VLOOKUP(C15,DATA!$A:$D,4,0)," ")</f>
        <v>خامه</v>
      </c>
      <c r="C15" s="34">
        <f>IFERROR(IF(COUNTIF(اردیبهشت!K:K,VLOOKUP($E$1,$J$2:$K$6,2,0)-COUNTA(C13))&lt;0," ",+INDEX(اردیبهشت!$A:$K,MATCH(VLOOKUP($E$1,$J$2:$K$6,2,0),اردیبهشت!$K:$K,0)+IF(AND(A14&gt;0,COUNTIF(اردیبهشت!K:K,VLOOKUP($E$1,$J$2:$K$6,2,0))&gt;A14),A14," "),1))," ")</f>
        <v>11032320</v>
      </c>
      <c r="D15" s="31" t="str">
        <f>IFERROR(VLOOKUP(C15,DATA!$A:$B,2,0)," ")</f>
        <v>خامه استريل پاكتي تتراپك اسليم 200سي سي 30 درصد - لرستان</v>
      </c>
      <c r="E15" s="34">
        <f>SUMIFS(اردیبهشت!$J:$J,اردیبهشت!$A:$A,C15,اردیبهشت!$K:$K,VLOOKUP($E$1,$J$2:$K$6,2,0))</f>
        <v>0</v>
      </c>
    </row>
    <row r="16" spans="1:11" ht="23.25" thickBot="1" x14ac:dyDescent="0.65">
      <c r="A16" s="28">
        <v>14</v>
      </c>
      <c r="B16" s="28" t="str">
        <f>IFERROR(VLOOKUP(C16,DATA!$A:$D,4,0)," ")</f>
        <v>استريل- ساده-پرچرب</v>
      </c>
      <c r="C16" s="34">
        <f>IFERROR(IF(COUNTIF(اردیبهشت!K:K,VLOOKUP($E$1,$J$2:$K$6,2,0)-COUNTA(C14))&lt;0," ",+INDEX(اردیبهشت!$A:$K,MATCH(VLOOKUP($E$1,$J$2:$K$6,2,0),اردیبهشت!$K:$K,0)+IF(AND(A15&gt;0,COUNTIF(اردیبهشت!K:K,VLOOKUP($E$1,$J$2:$K$6,2,0))&gt;A15),A15," "),1))," ")</f>
        <v>28085</v>
      </c>
      <c r="D16" s="31" t="str">
        <f>IFERROR(VLOOKUP(C16,DATA!$A:$B,2,0)," ")</f>
        <v>بسته 9 تايي شير استريل ساده پاکتي 200 سي سي (2 + 7)</v>
      </c>
      <c r="E16" s="34">
        <f>SUMIFS(اردیبهشت!$J:$J,اردیبهشت!$A:$A,C16,اردیبهشت!$K:$K,VLOOKUP($E$1,$J$2:$K$6,2,0))</f>
        <v>0</v>
      </c>
    </row>
    <row r="17" spans="1:5" ht="23.25" thickBot="1" x14ac:dyDescent="0.65">
      <c r="A17" s="28">
        <v>15</v>
      </c>
      <c r="B17" s="28" t="str">
        <f>IFERROR(VLOOKUP(C17,DATA!$A:$D,4,0)," ")</f>
        <v>پنیر</v>
      </c>
      <c r="C17" s="34">
        <f>IFERROR(IF(COUNTIF(اردیبهشت!K:K,VLOOKUP($E$1,$J$2:$K$6,2,0)-COUNTA(C15))&lt;0," ",+INDEX(اردیبهشت!$A:$K,MATCH(VLOOKUP($E$1,$J$2:$K$6,2,0),اردیبهشت!$K:$K,0)+IF(AND(A16&gt;0,COUNTIF(اردیبهشت!K:K,VLOOKUP($E$1,$J$2:$K$6,2,0))&gt;A16),A16," "),1))," ")</f>
        <v>65166</v>
      </c>
      <c r="D17" s="31" t="str">
        <f>IFERROR(VLOOKUP(C17,DATA!$A:$B,2,0)," ")</f>
        <v>پنير يواف غني شده با ويتامين دي 3 ليواني 450 گرمي</v>
      </c>
      <c r="E17" s="34">
        <f>SUMIFS(اردیبهشت!$J:$J,اردیبهشت!$A:$A,C17,اردیبهشت!$K:$K,VLOOKUP($E$1,$J$2:$K$6,2,0))</f>
        <v>0</v>
      </c>
    </row>
    <row r="18" spans="1:5" ht="23.25" thickBot="1" x14ac:dyDescent="0.65">
      <c r="A18" s="28">
        <v>16</v>
      </c>
      <c r="B18" s="28" t="str">
        <f>IFERROR(VLOOKUP(C18,DATA!$A:$D,4,0)," ")</f>
        <v>پنیر</v>
      </c>
      <c r="C18" s="34">
        <f>IFERROR(IF(COUNTIF(اردیبهشت!K:K,VLOOKUP($E$1,$J$2:$K$6,2,0)-COUNTA(C16))&lt;0," ",+INDEX(اردیبهشت!$A:$K,MATCH(VLOOKUP($E$1,$J$2:$K$6,2,0),اردیبهشت!$K:$K,0)+IF(AND(A17&gt;0,COUNTIF(اردیبهشت!K:K,VLOOKUP($E$1,$J$2:$K$6,2,0))&gt;A17),A17," "),1))," ")</f>
        <v>5744</v>
      </c>
      <c r="D18" s="31" t="str">
        <f>IFERROR(VLOOKUP(C18,DATA!$A:$B,2,0)," ")</f>
        <v>پنير يو اف ليواني 500 گرمي غني شده با ويتامين دي 3 پگاه</v>
      </c>
      <c r="E18" s="34">
        <f>SUMIFS(اردیبهشت!$J:$J,اردیبهشت!$A:$A,C18,اردیبهشت!$K:$K,VLOOKUP($E$1,$J$2:$K$6,2,0))</f>
        <v>0</v>
      </c>
    </row>
    <row r="19" spans="1:5" ht="23.25" thickBot="1" x14ac:dyDescent="0.65">
      <c r="A19" s="28">
        <v>17</v>
      </c>
      <c r="B19" s="28" t="str">
        <f>IFERROR(VLOOKUP(C19,DATA!$A:$D,4,0)," ")</f>
        <v>استريل-طعم دار</v>
      </c>
      <c r="C19" s="34">
        <f>IFERROR(IF(COUNTIF(اردیبهشت!K:K,VLOOKUP($E$1,$J$2:$K$6,2,0)-COUNTA(C17))&lt;0," ",+INDEX(اردیبهشت!$A:$K,MATCH(VLOOKUP($E$1,$J$2:$K$6,2,0),اردیبهشت!$K:$K,0)+IF(AND(A18&gt;0,COUNTIF(اردیبهشت!K:K,VLOOKUP($E$1,$J$2:$K$6,2,0))&gt;A18),A18," "),1))," ")</f>
        <v>28076</v>
      </c>
      <c r="D19" s="31" t="str">
        <f>IFERROR(VLOOKUP(C19,DATA!$A:$B,2,0)," ")</f>
        <v>بسته 9 تايي شير موز استريل پاکتي 200 سي سي (2+7)</v>
      </c>
      <c r="E19" s="34">
        <f>SUMIFS(اردیبهشت!$J:$J,اردیبهشت!$A:$A,C19,اردیبهشت!$K:$K,VLOOKUP($E$1,$J$2:$K$6,2,0))</f>
        <v>0</v>
      </c>
    </row>
    <row r="20" spans="1:5" ht="23.25" thickBot="1" x14ac:dyDescent="0.65">
      <c r="A20" s="28">
        <v>18</v>
      </c>
      <c r="B20" s="28" t="str">
        <f>IFERROR(VLOOKUP(C20,DATA!$A:$D,4,0)," ")</f>
        <v>پنیر- سطل</v>
      </c>
      <c r="C20" s="34">
        <f>IFERROR(IF(COUNTIF(اردیبهشت!K:K,VLOOKUP($E$1,$J$2:$K$6,2,0)-COUNTA(C18))&lt;0," ",+INDEX(اردیبهشت!$A:$K,MATCH(VLOOKUP($E$1,$J$2:$K$6,2,0),اردیبهشت!$K:$K,0)+IF(AND(A19&gt;0,COUNTIF(اردیبهشت!K:K,VLOOKUP($E$1,$J$2:$K$6,2,0))&gt;A19),A19," "),1))," ")</f>
        <v>35772</v>
      </c>
      <c r="D20" s="31" t="str">
        <f>IFERROR(VLOOKUP(C20,DATA!$A:$B,2,0)," ")</f>
        <v>پنیر سطلی 4 کیلوگرمی شاین</v>
      </c>
      <c r="E20" s="34">
        <f>SUMIFS(اردیبهشت!$J:$J,اردیبهشت!$A:$A,C20,اردیبهشت!$K:$K,VLOOKUP($E$1,$J$2:$K$6,2,0))</f>
        <v>0</v>
      </c>
    </row>
    <row r="21" spans="1:5" ht="23.25" thickBot="1" x14ac:dyDescent="0.65">
      <c r="A21" s="28">
        <v>19</v>
      </c>
      <c r="B21" s="28" t="str">
        <f>IFERROR(VLOOKUP(C21,DATA!$A:$D,4,0)," ")</f>
        <v>پاستوريزه-بطر ساده</v>
      </c>
      <c r="C21" s="34">
        <f>IFERROR(IF(COUNTIF(اردیبهشت!K:K,VLOOKUP($E$1,$J$2:$K$6,2,0)-COUNTA(C19))&lt;0," ",+INDEX(اردیبهشت!$A:$K,MATCH(VLOOKUP($E$1,$J$2:$K$6,2,0),اردیبهشت!$K:$K,0)+IF(AND(A20&gt;0,COUNTIF(اردیبهشت!K:K,VLOOKUP($E$1,$J$2:$K$6,2,0))&gt;A20),A20," "),1))," ")</f>
        <v>1767</v>
      </c>
      <c r="D21" s="31" t="str">
        <f>IFERROR(VLOOKUP(C21,DATA!$A:$B,2,0)," ")</f>
        <v>شير فراپاستوريزه پر چرب بطري 946 سي سي 3/2 درصد  ESL</v>
      </c>
      <c r="E21" s="34">
        <f>SUMIFS(اردیبهشت!$J:$J,اردیبهشت!$A:$A,C21,اردیبهشت!$K:$K,VLOOKUP($E$1,$J$2:$K$6,2,0))</f>
        <v>0</v>
      </c>
    </row>
    <row r="22" spans="1:5" ht="23.25" thickBot="1" x14ac:dyDescent="0.65">
      <c r="A22" s="28">
        <v>20</v>
      </c>
      <c r="B22" s="28" t="str">
        <f>IFERROR(VLOOKUP(C22,DATA!$A:$D,4,0)," ")</f>
        <v>دوغ</v>
      </c>
      <c r="C22" s="34">
        <f>IFERROR(IF(COUNTIF(اردیبهشت!K:K,VLOOKUP($E$1,$J$2:$K$6,2,0)-COUNTA(C20))&lt;0," ",+INDEX(اردیبهشت!$A:$K,MATCH(VLOOKUP($E$1,$J$2:$K$6,2,0),اردیبهشت!$K:$K,0)+IF(AND(A21&gt;0,COUNTIF(اردیبهشت!K:K,VLOOKUP($E$1,$J$2:$K$6,2,0))&gt;A21),A21," "),1))," ")</f>
        <v>66317</v>
      </c>
      <c r="D22" s="31" t="str">
        <f>IFERROR(VLOOKUP(C22,DATA!$A:$B,2,0)," ")</f>
        <v>دوغ پاستوريزه نايلوني پري پک 2500 گرمي با طعم نعناء</v>
      </c>
      <c r="E22" s="34">
        <f>SUMIFS(اردیبهشت!$J:$J,اردیبهشت!$A:$A,C22,اردیبهشت!$K:$K,VLOOKUP($E$1,$J$2:$K$6,2,0))</f>
        <v>0</v>
      </c>
    </row>
    <row r="23" spans="1:5" ht="23.25" thickBot="1" x14ac:dyDescent="0.65">
      <c r="A23" s="28">
        <v>21</v>
      </c>
      <c r="B23" s="28" t="str">
        <f>IFERROR(VLOOKUP(C23,DATA!$A:$D,4,0)," ")</f>
        <v>كره</v>
      </c>
      <c r="C23" s="34">
        <f>IFERROR(IF(COUNTIF(اردیبهشت!K:K,VLOOKUP($E$1,$J$2:$K$6,2,0)-COUNTA(C21))&lt;0," ",+INDEX(اردیبهشت!$A:$K,MATCH(VLOOKUP($E$1,$J$2:$K$6,2,0),اردیبهشت!$K:$K,0)+IF(AND(A22&gt;0,COUNTIF(اردیبهشت!K:K,VLOOKUP($E$1,$J$2:$K$6,2,0))&gt;A22),A22," "),1))," ")</f>
        <v>3780</v>
      </c>
      <c r="D23" s="31" t="str">
        <f>IFERROR(VLOOKUP(C23,DATA!$A:$B,2,0)," ")</f>
        <v>كره100گرمي داخلي</v>
      </c>
      <c r="E23" s="34">
        <f>SUMIFS(اردیبهشت!$J:$J,اردیبهشت!$A:$A,C23,اردیبهشت!$K:$K,VLOOKUP($E$1,$J$2:$K$6,2,0))</f>
        <v>0</v>
      </c>
    </row>
    <row r="24" spans="1:5" ht="23.25" thickBot="1" x14ac:dyDescent="0.65">
      <c r="A24" s="28">
        <v>22</v>
      </c>
      <c r="B24" s="28" t="str">
        <f>IFERROR(VLOOKUP(C24,DATA!$A:$D,4,0)," ")</f>
        <v>استريل- ساده-پرچرب</v>
      </c>
      <c r="C24" s="34">
        <f>IFERROR(IF(COUNTIF(اردیبهشت!K:K,VLOOKUP($E$1,$J$2:$K$6,2,0)-COUNTA(C22))&lt;0," ",+INDEX(اردیبهشت!$A:$K,MATCH(VLOOKUP($E$1,$J$2:$K$6,2,0),اردیبهشت!$K:$K,0)+IF(AND(A23&gt;0,COUNTIF(اردیبهشت!K:K,VLOOKUP($E$1,$J$2:$K$6,2,0))&gt;A23),A23," "),1))," ")</f>
        <v>28111</v>
      </c>
      <c r="D24" s="31" t="str">
        <f>IFERROR(VLOOKUP(C24,DATA!$A:$B,2,0)," ")</f>
        <v>بسته 9 عددي شير استريل پاکتي 200 سي سي پر چرب (8+1)</v>
      </c>
      <c r="E24" s="34">
        <f>SUMIFS(اردیبهشت!$J:$J,اردیبهشت!$A:$A,C24,اردیبهشت!$K:$K,VLOOKUP($E$1,$J$2:$K$6,2,0))</f>
        <v>0</v>
      </c>
    </row>
    <row r="25" spans="1:5" ht="23.25" thickBot="1" x14ac:dyDescent="0.65">
      <c r="A25" s="28">
        <v>23</v>
      </c>
      <c r="B25" s="28" t="str">
        <f>IFERROR(VLOOKUP(C25,DATA!$A:$D,4,0)," ")</f>
        <v>ماست</v>
      </c>
      <c r="C25" s="34">
        <f>IFERROR(IF(COUNTIF(اردیبهشت!K:K,VLOOKUP($E$1,$J$2:$K$6,2,0)-COUNTA(C23))&lt;0," ",+INDEX(اردیبهشت!$A:$K,MATCH(VLOOKUP($E$1,$J$2:$K$6,2,0),اردیبهشت!$K:$K,0)+IF(AND(A24&gt;0,COUNTIF(اردیبهشت!K:K,VLOOKUP($E$1,$J$2:$K$6,2,0))&gt;A24),A24," "),1))," ")</f>
        <v>64054</v>
      </c>
      <c r="D25" s="31" t="str">
        <f>IFERROR(VLOOKUP(C25,DATA!$A:$B,2,0)," ")</f>
        <v>ماست دبه اي 2 کيلويي 1.4درصدچربي (کم چرب) غني شده با ويتامين D3</v>
      </c>
      <c r="E25" s="34">
        <f>SUMIFS(اردیبهشت!$J:$J,اردیبهشت!$A:$A,C25,اردیبهشت!$K:$K,VLOOKUP($E$1,$J$2:$K$6,2,0))</f>
        <v>0</v>
      </c>
    </row>
    <row r="26" spans="1:5" ht="23.25" thickBot="1" x14ac:dyDescent="0.65">
      <c r="A26" s="28">
        <v>24</v>
      </c>
      <c r="B26" s="28" t="str">
        <f>IFERROR(VLOOKUP(C26,DATA!$A:$D,4,0)," ")</f>
        <v>دوغ</v>
      </c>
      <c r="C26" s="34">
        <f>IFERROR(IF(COUNTIF(اردیبهشت!K:K,VLOOKUP($E$1,$J$2:$K$6,2,0)-COUNTA(C24))&lt;0," ",+INDEX(اردیبهشت!$A:$K,MATCH(VLOOKUP($E$1,$J$2:$K$6,2,0),اردیبهشت!$K:$K,0)+IF(AND(A25&gt;0,COUNTIF(اردیبهشت!K:K,VLOOKUP($E$1,$J$2:$K$6,2,0))&gt;A25),A25," "),1))," ")</f>
        <v>6999</v>
      </c>
      <c r="D26" s="31" t="str">
        <f>IFERROR(VLOOKUP(C26,DATA!$A:$B,2,0)," ")</f>
        <v>دوغ سنتي بطري پت 1/5 ليتري با ساشه سبزي</v>
      </c>
      <c r="E26" s="34">
        <f>SUMIFS(اردیبهشت!$J:$J,اردیبهشت!$A:$A,C26,اردیبهشت!$K:$K,VLOOKUP($E$1,$J$2:$K$6,2,0))</f>
        <v>0</v>
      </c>
    </row>
    <row r="27" spans="1:5" ht="23.25" thickBot="1" x14ac:dyDescent="0.65">
      <c r="A27" s="28">
        <v>25</v>
      </c>
      <c r="B27" s="28" t="str">
        <f>IFERROR(VLOOKUP(C27,DATA!$A:$D,4,0)," ")</f>
        <v>پنیر- سطل</v>
      </c>
      <c r="C27" s="34">
        <f>IFERROR(IF(COUNTIF(اردیبهشت!K:K,VLOOKUP($E$1,$J$2:$K$6,2,0)-COUNTA(C25))&lt;0," ",+INDEX(اردیبهشت!$A:$K,MATCH(VLOOKUP($E$1,$J$2:$K$6,2,0),اردیبهشت!$K:$K,0)+IF(AND(A26&gt;0,COUNTIF(اردیبهشت!K:K,VLOOKUP($E$1,$J$2:$K$6,2,0))&gt;A26),A26," "),1))," ")</f>
        <v>35169</v>
      </c>
      <c r="D27" s="31" t="str">
        <f>IFERROR(VLOOKUP(C27,DATA!$A:$B,2,0)," ")</f>
        <v>پنير يواف سطل 10 کيلوگرم شاين</v>
      </c>
      <c r="E27" s="34">
        <f>SUMIFS(اردیبهشت!$J:$J,اردیبهشت!$A:$A,C27,اردیبهشت!$K:$K,VLOOKUP($E$1,$J$2:$K$6,2,0))</f>
        <v>0</v>
      </c>
    </row>
    <row r="28" spans="1:5" ht="23.25" thickBot="1" x14ac:dyDescent="0.65">
      <c r="A28" s="28">
        <v>26</v>
      </c>
      <c r="B28" s="28" t="str">
        <f>IFERROR(VLOOKUP(C28,DATA!$A:$D,4,0)," ")</f>
        <v>دوغ</v>
      </c>
      <c r="C28" s="34">
        <f>IFERROR(IF(COUNTIF(اردیبهشت!K:K,VLOOKUP($E$1,$J$2:$K$6,2,0)-COUNTA(C26))&lt;0," ",+INDEX(اردیبهشت!$A:$K,MATCH(VLOOKUP($E$1,$J$2:$K$6,2,0),اردیبهشت!$K:$K,0)+IF(AND(A27&gt;0,COUNTIF(اردیبهشت!K:K,VLOOKUP($E$1,$J$2:$K$6,2,0))&gt;A27),A27," "),1))," ")</f>
        <v>66369</v>
      </c>
      <c r="D28" s="31" t="str">
        <f>IFERROR(VLOOKUP(C28,DATA!$A:$B,2,0)," ")</f>
        <v>دوغ بطري پت 250 گرمي اكونومي</v>
      </c>
      <c r="E28" s="34">
        <f>SUMIFS(اردیبهشت!$J:$J,اردیبهشت!$A:$A,C28,اردیبهشت!$K:$K,VLOOKUP($E$1,$J$2:$K$6,2,0))</f>
        <v>0</v>
      </c>
    </row>
    <row r="29" spans="1:5" ht="23.25" thickBot="1" x14ac:dyDescent="0.65">
      <c r="A29" s="28">
        <v>27</v>
      </c>
      <c r="B29" s="28" t="str">
        <f>IFERROR(VLOOKUP(C29,DATA!$A:$D,4,0)," ")</f>
        <v>دوغ</v>
      </c>
      <c r="C29" s="34">
        <f>IFERROR(IF(COUNTIF(اردیبهشت!K:K,VLOOKUP($E$1,$J$2:$K$6,2,0)-COUNTA(C27))&lt;0," ",+INDEX(اردیبهشت!$A:$K,MATCH(VLOOKUP($E$1,$J$2:$K$6,2,0),اردیبهشت!$K:$K,0)+IF(AND(A28&gt;0,COUNTIF(اردیبهشت!K:K,VLOOKUP($E$1,$J$2:$K$6,2,0))&gt;A28),A28," "),1))," ")</f>
        <v>6593</v>
      </c>
      <c r="D29" s="31" t="str">
        <f>IFERROR(VLOOKUP(C29,DATA!$A:$B,2,0)," ")</f>
        <v>دوغ بطري پت كوزه اي 2200 سي سي با طعم نعناع</v>
      </c>
      <c r="E29" s="34">
        <f>SUMIFS(اردیبهشت!$J:$J,اردیبهشت!$A:$A,C29,اردیبهشت!$K:$K,VLOOKUP($E$1,$J$2:$K$6,2,0))</f>
        <v>0</v>
      </c>
    </row>
    <row r="30" spans="1:5" ht="23.25" thickBot="1" x14ac:dyDescent="0.65">
      <c r="A30" s="28">
        <v>28</v>
      </c>
      <c r="B30" s="28" t="str">
        <f>IFERROR(VLOOKUP(C30,DATA!$A:$D,4,0)," ")</f>
        <v xml:space="preserve"> </v>
      </c>
      <c r="C30" s="34" t="str">
        <f>IFERROR(IF(COUNTIF(اردیبهشت!K:K,VLOOKUP($E$1,$J$2:$K$6,2,0)-COUNTA(C28))&lt;0," ",+INDEX(اردیبهشت!$A:$K,MATCH(VLOOKUP($E$1,$J$2:$K$6,2,0),اردیبهشت!$K:$K,0)+IF(AND(A29&gt;0,COUNTIF(اردیبهشت!K:K,VLOOKUP($E$1,$J$2:$K$6,2,0))&gt;A29),A29," "),1))," ")</f>
        <v xml:space="preserve"> </v>
      </c>
      <c r="D30" s="31" t="str">
        <f>IFERROR(VLOOKUP(C30,DATA!$A:$B,2,0)," ")</f>
        <v xml:space="preserve"> </v>
      </c>
      <c r="E30" s="34">
        <f>SUMIFS(اردیبهشت!$J:$J,اردیبهشت!$A:$A,C30,اردیبهشت!$K:$K,VLOOKUP($E$1,$J$2:$K$6,2,0))</f>
        <v>0</v>
      </c>
    </row>
    <row r="31" spans="1:5" ht="23.25" thickBot="1" x14ac:dyDescent="0.65">
      <c r="A31" s="28">
        <v>29</v>
      </c>
      <c r="B31" s="28" t="str">
        <f>IFERROR(VLOOKUP(C31,DATA!$A:$D,4,0)," ")</f>
        <v xml:space="preserve"> </v>
      </c>
      <c r="C31" s="34" t="str">
        <f>IFERROR(IF(COUNTIF(اردیبهشت!K:K,VLOOKUP($E$1,$J$2:$K$6,2,0)-COUNTA(C29))&lt;0," ",+INDEX(اردیبهشت!$A:$K,MATCH(VLOOKUP($E$1,$J$2:$K$6,2,0),اردیبهشت!$K:$K,0)+IF(AND(A30&gt;0,COUNTIF(اردیبهشت!K:K,VLOOKUP($E$1,$J$2:$K$6,2,0))&gt;A30),A30," "),1))," ")</f>
        <v xml:space="preserve"> </v>
      </c>
      <c r="D31" s="31" t="str">
        <f>IFERROR(VLOOKUP(C31,DATA!$A:$B,2,0)," ")</f>
        <v xml:space="preserve"> </v>
      </c>
      <c r="E31" s="34">
        <f>SUMIFS(اردیبهشت!$J:$J,اردیبهشت!$A:$A,C31,اردیبهشت!$K:$K,VLOOKUP($E$1,$J$2:$K$6,2,0))</f>
        <v>0</v>
      </c>
    </row>
    <row r="32" spans="1:5" ht="23.25" thickBot="1" x14ac:dyDescent="0.65">
      <c r="A32" s="28">
        <v>30</v>
      </c>
      <c r="B32" s="28" t="str">
        <f>IFERROR(VLOOKUP(C32,DATA!$A:$D,4,0)," ")</f>
        <v xml:space="preserve"> </v>
      </c>
      <c r="C32" s="34" t="str">
        <f>IFERROR(IF(COUNTIF(اردیبهشت!K:K,VLOOKUP($E$1,$J$2:$K$6,2,0)-COUNTA(C30))&lt;0," ",+INDEX(اردیبهشت!$A:$K,MATCH(VLOOKUP($E$1,$J$2:$K$6,2,0),اردیبهشت!$K:$K,0)+IF(AND(A31&gt;0,COUNTIF(اردیبهشت!K:K,VLOOKUP($E$1,$J$2:$K$6,2,0))&gt;A31),A31," "),1))," ")</f>
        <v xml:space="preserve"> </v>
      </c>
      <c r="D32" s="31" t="str">
        <f>IFERROR(VLOOKUP(C32,DATA!$A:$B,2,0)," ")</f>
        <v xml:space="preserve"> </v>
      </c>
      <c r="E32" s="34">
        <f>SUMIFS(اردیبهشت!$J:$J,اردیبهشت!$A:$A,C32,اردیبهشت!$K:$K,VLOOKUP($E$1,$J$2:$K$6,2,0))</f>
        <v>0</v>
      </c>
    </row>
    <row r="33" spans="1:5" ht="23.25" thickBot="1" x14ac:dyDescent="0.65">
      <c r="A33" s="28">
        <v>31</v>
      </c>
      <c r="B33" s="28" t="str">
        <f>IFERROR(VLOOKUP(C33,DATA!$A:$D,4,0)," ")</f>
        <v xml:space="preserve"> </v>
      </c>
      <c r="C33" s="34" t="str">
        <f>IFERROR(IF(COUNTIF(اردیبهشت!K:K,VLOOKUP($E$1,$J$2:$K$6,2,0)-COUNTA(C31))&lt;0," ",+INDEX(اردیبهشت!$A:$K,MATCH(VLOOKUP($E$1,$J$2:$K$6,2,0),اردیبهشت!$K:$K,0)+IF(AND(A32&gt;0,COUNTIF(اردیبهشت!K:K,VLOOKUP($E$1,$J$2:$K$6,2,0))&gt;A32),A32," "),1))," ")</f>
        <v xml:space="preserve"> </v>
      </c>
      <c r="D33" s="31" t="str">
        <f>IFERROR(VLOOKUP(C33,DATA!$A:$B,2,0)," ")</f>
        <v xml:space="preserve"> </v>
      </c>
      <c r="E33" s="34">
        <f>SUMIFS(اردیبهشت!$J:$J,اردیبهشت!$A:$A,C33,اردیبهشت!$K:$K,VLOOKUP($E$1,$J$2:$K$6,2,0))</f>
        <v>0</v>
      </c>
    </row>
    <row r="34" spans="1:5" ht="23.25" thickBot="1" x14ac:dyDescent="0.65">
      <c r="A34" s="28">
        <v>32</v>
      </c>
      <c r="B34" s="28" t="str">
        <f>IFERROR(VLOOKUP(C34,DATA!$A:$D,4,0)," ")</f>
        <v xml:space="preserve"> </v>
      </c>
      <c r="C34" s="34" t="str">
        <f>IFERROR(IF(COUNTIF(اردیبهشت!K:K,VLOOKUP($E$1,$J$2:$K$6,2,0)-COUNTA(C32))&lt;0," ",+INDEX(اردیبهشت!$A:$K,MATCH(VLOOKUP($E$1,$J$2:$K$6,2,0),اردیبهشت!$K:$K,0)+IF(AND(A33&gt;0,COUNTIF(اردیبهشت!K:K,VLOOKUP($E$1,$J$2:$K$6,2,0))&gt;A33),A33," "),1))," ")</f>
        <v xml:space="preserve"> </v>
      </c>
      <c r="D34" s="31" t="str">
        <f>IFERROR(VLOOKUP(C34,DATA!$A:$B,2,0)," ")</f>
        <v xml:space="preserve"> </v>
      </c>
      <c r="E34" s="34">
        <f>SUMIFS(اردیبهشت!$J:$J,اردیبهشت!$A:$A,C34,اردیبهشت!$K:$K,VLOOKUP($E$1,$J$2:$K$6,2,0))</f>
        <v>0</v>
      </c>
    </row>
    <row r="35" spans="1:5" ht="23.25" thickBot="1" x14ac:dyDescent="0.65">
      <c r="A35" s="28">
        <v>33</v>
      </c>
      <c r="B35" s="28" t="str">
        <f>IFERROR(VLOOKUP(C35,DATA!$A:$D,4,0)," ")</f>
        <v xml:space="preserve"> </v>
      </c>
      <c r="C35" s="34" t="str">
        <f>IFERROR(IF(COUNTIF(اردیبهشت!K:K,VLOOKUP($E$1,$J$2:$K$6,2,0)-COUNTA(C33))&lt;0," ",+INDEX(اردیبهشت!$A:$K,MATCH(VLOOKUP($E$1,$J$2:$K$6,2,0),اردیبهشت!$K:$K,0)+IF(AND(A34&gt;0,COUNTIF(اردیبهشت!K:K,VLOOKUP($E$1,$J$2:$K$6,2,0))&gt;A34),A34," "),1))," ")</f>
        <v xml:space="preserve"> </v>
      </c>
      <c r="D35" s="31" t="str">
        <f>IFERROR(VLOOKUP(C35,DATA!$A:$B,2,0)," ")</f>
        <v xml:space="preserve"> </v>
      </c>
      <c r="E35" s="34">
        <f>SUMIFS(اردیبهشت!$J:$J,اردیبهشت!$A:$A,C35,اردیبهشت!$K:$K,VLOOKUP($E$1,$J$2:$K$6,2,0))</f>
        <v>0</v>
      </c>
    </row>
    <row r="36" spans="1:5" ht="23.25" thickBot="1" x14ac:dyDescent="0.65">
      <c r="A36" s="28">
        <v>34</v>
      </c>
      <c r="B36" s="28" t="str">
        <f>IFERROR(VLOOKUP(C36,DATA!$A:$D,4,0)," ")</f>
        <v xml:space="preserve"> </v>
      </c>
      <c r="C36" s="34" t="str">
        <f>IFERROR(IF(COUNTIF(اردیبهشت!K:K,VLOOKUP($E$1,$J$2:$K$6,2,0)-COUNTA(C34))&lt;0," ",+INDEX(اردیبهشت!$A:$K,MATCH(VLOOKUP($E$1,$J$2:$K$6,2,0),اردیبهشت!$K:$K,0)+IF(AND(A35&gt;0,COUNTIF(اردیبهشت!K:K,VLOOKUP($E$1,$J$2:$K$6,2,0))&gt;A35),A35," "),1))," ")</f>
        <v xml:space="preserve"> </v>
      </c>
      <c r="D36" s="31" t="str">
        <f>IFERROR(VLOOKUP(C36,DATA!$A:$B,2,0)," ")</f>
        <v xml:space="preserve"> </v>
      </c>
      <c r="E36" s="34">
        <f>SUMIFS(اردیبهشت!$J:$J,اردیبهشت!$A:$A,C36,اردیبهشت!$K:$K,VLOOKUP($E$1,$J$2:$K$6,2,0))</f>
        <v>0</v>
      </c>
    </row>
    <row r="37" spans="1:5" ht="23.25" thickBot="1" x14ac:dyDescent="0.65">
      <c r="A37" s="28">
        <v>35</v>
      </c>
      <c r="B37" s="28" t="str">
        <f>IFERROR(VLOOKUP(C37,DATA!$A:$D,4,0)," ")</f>
        <v xml:space="preserve"> </v>
      </c>
      <c r="C37" s="34" t="str">
        <f>IFERROR(IF(COUNTIF(اردیبهشت!K:K,VLOOKUP($E$1,$J$2:$K$6,2,0)-COUNTA(C35))&lt;0," ",+INDEX(اردیبهشت!$A:$K,MATCH(VLOOKUP($E$1,$J$2:$K$6,2,0),اردیبهشت!$K:$K,0)+IF(AND(A36&gt;0,COUNTIF(اردیبهشت!K:K,VLOOKUP($E$1,$J$2:$K$6,2,0))&gt;A36),A36," "),1))," ")</f>
        <v xml:space="preserve"> </v>
      </c>
      <c r="D37" s="31" t="str">
        <f>IFERROR(VLOOKUP(C37,DATA!$A:$B,2,0)," ")</f>
        <v xml:space="preserve"> </v>
      </c>
      <c r="E37" s="34">
        <f>SUMIFS(اردیبهشت!$J:$J,اردیبهشت!$A:$A,C37,اردیبهشت!$K:$K,VLOOKUP($E$1,$J$2:$K$6,2,0))</f>
        <v>0</v>
      </c>
    </row>
    <row r="38" spans="1:5" ht="23.25" thickBot="1" x14ac:dyDescent="0.65">
      <c r="A38" s="28">
        <v>36</v>
      </c>
      <c r="B38" s="28" t="str">
        <f>IFERROR(VLOOKUP(C38,DATA!$A:$D,4,0)," ")</f>
        <v xml:space="preserve"> </v>
      </c>
      <c r="C38" s="34" t="str">
        <f>IFERROR(IF(COUNTIF(اردیبهشت!K:K,VLOOKUP($E$1,$J$2:$K$6,2,0)-COUNTA(C36))&lt;0," ",+INDEX(اردیبهشت!$A:$K,MATCH(VLOOKUP($E$1,$J$2:$K$6,2,0),اردیبهشت!$K:$K,0)+IF(AND(A37&gt;0,COUNTIF(اردیبهشت!K:K,VLOOKUP($E$1,$J$2:$K$6,2,0))&gt;A37),A37," "),1))," ")</f>
        <v xml:space="preserve"> </v>
      </c>
      <c r="D38" s="31" t="str">
        <f>IFERROR(VLOOKUP(C38,DATA!$A:$B,2,0)," ")</f>
        <v xml:space="preserve"> </v>
      </c>
      <c r="E38" s="34">
        <f>SUMIFS(اردیبهشت!$J:$J,اردیبهشت!$A:$A,C38,اردیبهشت!$K:$K,VLOOKUP($E$1,$J$2:$K$6,2,0))</f>
        <v>0</v>
      </c>
    </row>
    <row r="39" spans="1:5" ht="23.25" thickBot="1" x14ac:dyDescent="0.65">
      <c r="A39" s="28">
        <v>37</v>
      </c>
      <c r="B39" s="28" t="str">
        <f>IFERROR(VLOOKUP(C39,DATA!$A:$D,4,0)," ")</f>
        <v xml:space="preserve"> </v>
      </c>
      <c r="C39" s="34" t="str">
        <f>IFERROR(IF(COUNTIF(اردیبهشت!K:K,VLOOKUP($E$1,$J$2:$K$6,2,0)-COUNTA(C37))&lt;0," ",+INDEX(اردیبهشت!$A:$K,MATCH(VLOOKUP($E$1,$J$2:$K$6,2,0),اردیبهشت!$K:$K,0)+IF(AND(A38&gt;0,COUNTIF(اردیبهشت!K:K,VLOOKUP($E$1,$J$2:$K$6,2,0))&gt;A38),A38," "),1))," ")</f>
        <v xml:space="preserve"> </v>
      </c>
      <c r="D39" s="31" t="str">
        <f>IFERROR(VLOOKUP(C39,DATA!$A:$B,2,0)," ")</f>
        <v xml:space="preserve"> </v>
      </c>
      <c r="E39" s="34">
        <f>SUMIFS(اردیبهشت!$J:$J,اردیبهشت!$A:$A,C39,اردیبهشت!$K:$K,VLOOKUP($E$1,$J$2:$K$6,2,0))</f>
        <v>0</v>
      </c>
    </row>
    <row r="40" spans="1:5" ht="23.25" thickBot="1" x14ac:dyDescent="0.65">
      <c r="A40" s="28">
        <v>38</v>
      </c>
      <c r="B40" s="28" t="str">
        <f>IFERROR(VLOOKUP(C40,DATA!$A:$D,4,0)," ")</f>
        <v xml:space="preserve"> </v>
      </c>
      <c r="C40" s="34" t="str">
        <f>IFERROR(IF(COUNTIF(اردیبهشت!K:K,VLOOKUP($E$1,$J$2:$K$6,2,0)-COUNTA(C38))&lt;0," ",+INDEX(اردیبهشت!$A:$K,MATCH(VLOOKUP($E$1,$J$2:$K$6,2,0),اردیبهشت!$K:$K,0)+IF(AND(A39&gt;0,COUNTIF(اردیبهشت!K:K,VLOOKUP($E$1,$J$2:$K$6,2,0))&gt;A39),A39," "),1))," ")</f>
        <v xml:space="preserve"> </v>
      </c>
      <c r="D40" s="31" t="str">
        <f>IFERROR(VLOOKUP(C40,DATA!$A:$B,2,0)," ")</f>
        <v xml:space="preserve"> </v>
      </c>
      <c r="E40" s="34">
        <f>SUMIFS(اردیبهشت!$J:$J,اردیبهشت!$A:$A,C40,اردیبهشت!$K:$K,VLOOKUP($E$1,$J$2:$K$6,2,0))</f>
        <v>0</v>
      </c>
    </row>
    <row r="41" spans="1:5" ht="23.25" thickBot="1" x14ac:dyDescent="0.65">
      <c r="A41" s="28">
        <v>39</v>
      </c>
      <c r="B41" s="28" t="str">
        <f>IFERROR(VLOOKUP(C41,DATA!$A:$D,4,0)," ")</f>
        <v xml:space="preserve"> </v>
      </c>
      <c r="C41" s="34" t="str">
        <f>IFERROR(IF(COUNTIF(اردیبهشت!K:K,VLOOKUP($E$1,$J$2:$K$6,2,0)-COUNTA(C39))&lt;0," ",+INDEX(اردیبهشت!$A:$K,MATCH(VLOOKUP($E$1,$J$2:$K$6,2,0),اردیبهشت!$K:$K,0)+IF(AND(A40&gt;0,COUNTIF(اردیبهشت!K:K,VLOOKUP($E$1,$J$2:$K$6,2,0))&gt;A40),A40," "),1))," ")</f>
        <v xml:space="preserve"> </v>
      </c>
      <c r="D41" s="31" t="str">
        <f>IFERROR(VLOOKUP(C41,DATA!$A:$B,2,0)," ")</f>
        <v xml:space="preserve"> </v>
      </c>
      <c r="E41" s="34">
        <f>SUMIFS(اردیبهشت!$J:$J,اردیبهشت!$A:$A,C41,اردیبهشت!$K:$K,VLOOKUP($E$1,$J$2:$K$6,2,0))</f>
        <v>0</v>
      </c>
    </row>
    <row r="42" spans="1:5" ht="23.25" thickBot="1" x14ac:dyDescent="0.65">
      <c r="A42" s="28">
        <v>40</v>
      </c>
      <c r="B42" s="28" t="str">
        <f>IFERROR(VLOOKUP(C42,DATA!$A:$D,4,0)," ")</f>
        <v xml:space="preserve"> </v>
      </c>
      <c r="C42" s="34" t="str">
        <f>IFERROR(IF(COUNTIF(اردیبهشت!K:K,VLOOKUP($E$1,$J$2:$K$6,2,0)-COUNTA(C40))&lt;0," ",+INDEX(اردیبهشت!$A:$K,MATCH(VLOOKUP($E$1,$J$2:$K$6,2,0),اردیبهشت!$K:$K,0)+IF(AND(A41&gt;0,COUNTIF(اردیبهشت!K:K,VLOOKUP($E$1,$J$2:$K$6,2,0))&gt;A41),A41," "),1))," ")</f>
        <v xml:space="preserve"> </v>
      </c>
      <c r="D42" s="31" t="str">
        <f>IFERROR(VLOOKUP(C42,DATA!$A:$B,2,0)," ")</f>
        <v xml:space="preserve"> </v>
      </c>
      <c r="E42" s="34">
        <f>SUMIFS(اردیبهشت!$J:$J,اردیبهشت!$A:$A,C42,اردیبهشت!$K:$K,VLOOKUP($E$1,$J$2:$K$6,2,0))</f>
        <v>0</v>
      </c>
    </row>
    <row r="43" spans="1:5" ht="23.25" thickBot="1" x14ac:dyDescent="0.65">
      <c r="A43" s="28">
        <v>41</v>
      </c>
      <c r="B43" s="28" t="str">
        <f>IFERROR(VLOOKUP(C43,DATA!$A:$D,4,0)," ")</f>
        <v xml:space="preserve"> </v>
      </c>
      <c r="C43" s="34" t="str">
        <f>IFERROR(IF(COUNTIF(اردیبهشت!K:K,VLOOKUP($E$1,$J$2:$K$6,2,0)-COUNTA(C41))&lt;0," ",+INDEX(اردیبهشت!$A:$K,MATCH(VLOOKUP($E$1,$J$2:$K$6,2,0),اردیبهشت!$K:$K,0)+IF(AND(A42&gt;0,COUNTIF(اردیبهشت!K:K,VLOOKUP($E$1,$J$2:$K$6,2,0))&gt;A42),A42," "),1))," ")</f>
        <v xml:space="preserve"> </v>
      </c>
      <c r="D43" s="31" t="str">
        <f>IFERROR(VLOOKUP(C43,DATA!$A:$B,2,0)," ")</f>
        <v xml:space="preserve"> </v>
      </c>
      <c r="E43" s="34">
        <f>SUMIFS(اردیبهشت!$J:$J,اردیبهشت!$A:$A,C43,اردیبهشت!$K:$K,VLOOKUP($E$1,$J$2:$K$6,2,0))</f>
        <v>0</v>
      </c>
    </row>
    <row r="44" spans="1:5" ht="23.25" thickBot="1" x14ac:dyDescent="0.65">
      <c r="A44" s="28">
        <v>42</v>
      </c>
      <c r="B44" s="28" t="str">
        <f>IFERROR(VLOOKUP(C44,DATA!$A:$D,4,0)," ")</f>
        <v xml:space="preserve"> </v>
      </c>
      <c r="C44" s="34" t="str">
        <f>IFERROR(IF(COUNTIF(اردیبهشت!K:K,VLOOKUP($E$1,$J$2:$K$6,2,0)-COUNTA(C42))&lt;0," ",+INDEX(اردیبهشت!$A:$K,MATCH(VLOOKUP($E$1,$J$2:$K$6,2,0),اردیبهشت!$K:$K,0)+IF(AND(A43&gt;0,COUNTIF(اردیبهشت!K:K,VLOOKUP($E$1,$J$2:$K$6,2,0))&gt;A43),A43," "),1))," ")</f>
        <v xml:space="preserve"> </v>
      </c>
      <c r="D44" s="31" t="str">
        <f>IFERROR(VLOOKUP(C44,DATA!$A:$B,2,0)," ")</f>
        <v xml:space="preserve"> </v>
      </c>
      <c r="E44" s="34">
        <f>SUMIFS(اردیبهشت!$J:$J,اردیبهشت!$A:$A,C44,اردیبهشت!$K:$K,VLOOKUP($E$1,$J$2:$K$6,2,0))</f>
        <v>0</v>
      </c>
    </row>
    <row r="45" spans="1:5" ht="23.25" thickBot="1" x14ac:dyDescent="0.65">
      <c r="A45" s="28">
        <v>43</v>
      </c>
      <c r="B45" s="28" t="str">
        <f>IFERROR(VLOOKUP(C45,DATA!$A:$D,4,0)," ")</f>
        <v xml:space="preserve"> </v>
      </c>
      <c r="C45" s="34" t="str">
        <f>IFERROR(IF(COUNTIF(اردیبهشت!K:K,VLOOKUP($E$1,$J$2:$K$6,2,0)-COUNTA(C43))&lt;0," ",+INDEX(اردیبهشت!$A:$K,MATCH(VLOOKUP($E$1,$J$2:$K$6,2,0),اردیبهشت!$K:$K,0)+IF(AND(A44&gt;0,COUNTIF(اردیبهشت!K:K,VLOOKUP($E$1,$J$2:$K$6,2,0))&gt;A44),A44," "),1))," ")</f>
        <v xml:space="preserve"> </v>
      </c>
      <c r="D45" s="31" t="str">
        <f>IFERROR(VLOOKUP(C45,DATA!$A:$B,2,0)," ")</f>
        <v xml:space="preserve"> </v>
      </c>
      <c r="E45" s="34">
        <f>SUMIFS(اردیبهشت!$J:$J,اردیبهشت!$A:$A,C45,اردیبهشت!$K:$K,VLOOKUP($E$1,$J$2:$K$6,2,0))</f>
        <v>0</v>
      </c>
    </row>
    <row r="46" spans="1:5" ht="23.25" thickBot="1" x14ac:dyDescent="0.65">
      <c r="A46" s="28">
        <v>44</v>
      </c>
      <c r="B46" s="28" t="str">
        <f>IFERROR(VLOOKUP(C46,DATA!$A:$D,4,0)," ")</f>
        <v xml:space="preserve"> </v>
      </c>
      <c r="C46" s="34" t="str">
        <f>IFERROR(IF(COUNTIF(اردیبهشت!K:K,VLOOKUP($E$1,$J$2:$K$6,2,0)-COUNTA(C44))&lt;0," ",+INDEX(اردیبهشت!$A:$K,MATCH(VLOOKUP($E$1,$J$2:$K$6,2,0),اردیبهشت!$K:$K,0)+IF(AND(A45&gt;0,COUNTIF(اردیبهشت!K:K,VLOOKUP($E$1,$J$2:$K$6,2,0))&gt;A45),A45," "),1))," ")</f>
        <v xml:space="preserve"> </v>
      </c>
      <c r="D46" s="31" t="str">
        <f>IFERROR(VLOOKUP(C46,DATA!$A:$B,2,0)," ")</f>
        <v xml:space="preserve"> </v>
      </c>
      <c r="E46" s="34">
        <f>SUMIFS(اردیبهشت!$J:$J,اردیبهشت!$A:$A,C46,اردیبهشت!$K:$K,VLOOKUP($E$1,$J$2:$K$6,2,0))</f>
        <v>0</v>
      </c>
    </row>
    <row r="47" spans="1:5" ht="21.75" thickBot="1" x14ac:dyDescent="0.65"/>
    <row r="48" spans="1:5" s="29" customFormat="1" ht="33" customHeight="1" thickBot="1" x14ac:dyDescent="0.8">
      <c r="A48" s="38" t="s">
        <v>214</v>
      </c>
      <c r="B48" s="39"/>
      <c r="C48" s="39"/>
      <c r="D48" s="40"/>
      <c r="E48" s="30">
        <f>SUBTOTAL(109,E3:E46)</f>
        <v>0</v>
      </c>
    </row>
  </sheetData>
  <autoFilter ref="A2:E46" xr:uid="{7ED2E486-5B9D-480A-A1EF-F7880EFFD90A}"/>
  <mergeCells count="2">
    <mergeCell ref="A1:D1"/>
    <mergeCell ref="A48:D48"/>
  </mergeCells>
  <dataValidations count="1">
    <dataValidation type="list" allowBlank="1" showInputMessage="1" showErrorMessage="1" sqref="E1" xr:uid="{4EC08A42-937B-45CB-A8E1-E859525C148C}">
      <formula1>$J$2:$J$6</formula1>
    </dataValidation>
  </dataValidations>
  <pageMargins left="0.70866141732283472" right="0.70866141732283472" top="0.74803149606299213" bottom="0.74803149606299213" header="0.31496062992125984" footer="0.31496062992125984"/>
  <pageSetup scale="4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4C3395-5D64-45F6-AF38-D5A3E6FD5C0F}">
  <dimension ref="A1:D211"/>
  <sheetViews>
    <sheetView rightToLeft="1" topLeftCell="A199" workbookViewId="0">
      <selection activeCell="A212" sqref="A212"/>
    </sheetView>
  </sheetViews>
  <sheetFormatPr defaultRowHeight="15" x14ac:dyDescent="0.25"/>
  <cols>
    <col min="1" max="1" width="15.7109375" customWidth="1"/>
  </cols>
  <sheetData>
    <row r="1" spans="1:4" x14ac:dyDescent="0.25">
      <c r="A1" t="s">
        <v>47</v>
      </c>
      <c r="B1" t="s">
        <v>48</v>
      </c>
      <c r="C1" t="s">
        <v>49</v>
      </c>
      <c r="D1" t="s">
        <v>50</v>
      </c>
    </row>
    <row r="2" spans="1:4" x14ac:dyDescent="0.25">
      <c r="A2">
        <v>5126</v>
      </c>
      <c r="B2" t="s">
        <v>51</v>
      </c>
      <c r="C2">
        <v>7</v>
      </c>
      <c r="D2" t="s">
        <v>52</v>
      </c>
    </row>
    <row r="3" spans="1:4" x14ac:dyDescent="0.25">
      <c r="A3">
        <v>5129</v>
      </c>
      <c r="B3" t="s">
        <v>53</v>
      </c>
      <c r="C3">
        <v>7</v>
      </c>
      <c r="D3" t="s">
        <v>52</v>
      </c>
    </row>
    <row r="4" spans="1:4" x14ac:dyDescent="0.25">
      <c r="A4">
        <v>5135</v>
      </c>
      <c r="B4" t="s">
        <v>54</v>
      </c>
      <c r="C4">
        <v>7</v>
      </c>
      <c r="D4" t="s">
        <v>52</v>
      </c>
    </row>
    <row r="5" spans="1:4" x14ac:dyDescent="0.25">
      <c r="A5">
        <v>5744</v>
      </c>
      <c r="B5" t="s">
        <v>35</v>
      </c>
      <c r="C5">
        <v>7</v>
      </c>
      <c r="D5" t="s">
        <v>52</v>
      </c>
    </row>
    <row r="6" spans="1:4" x14ac:dyDescent="0.25">
      <c r="A6">
        <v>5942</v>
      </c>
      <c r="B6" t="s">
        <v>55</v>
      </c>
      <c r="C6">
        <v>7</v>
      </c>
      <c r="D6" t="s">
        <v>52</v>
      </c>
    </row>
    <row r="7" spans="1:4" x14ac:dyDescent="0.25">
      <c r="A7">
        <v>28571</v>
      </c>
      <c r="B7" t="s">
        <v>56</v>
      </c>
      <c r="C7">
        <v>7</v>
      </c>
      <c r="D7" t="s">
        <v>52</v>
      </c>
    </row>
    <row r="8" spans="1:4" x14ac:dyDescent="0.25">
      <c r="A8">
        <v>28574</v>
      </c>
      <c r="B8" t="s">
        <v>57</v>
      </c>
      <c r="C8">
        <v>7</v>
      </c>
      <c r="D8" t="s">
        <v>52</v>
      </c>
    </row>
    <row r="9" spans="1:4" x14ac:dyDescent="0.25">
      <c r="A9">
        <v>35169</v>
      </c>
      <c r="B9" t="s">
        <v>29</v>
      </c>
      <c r="C9">
        <v>8</v>
      </c>
      <c r="D9" t="s">
        <v>58</v>
      </c>
    </row>
    <row r="10" spans="1:4" x14ac:dyDescent="0.25">
      <c r="A10">
        <v>65082</v>
      </c>
      <c r="B10" t="s">
        <v>59</v>
      </c>
      <c r="C10">
        <v>8</v>
      </c>
      <c r="D10" t="s">
        <v>58</v>
      </c>
    </row>
    <row r="11" spans="1:4" x14ac:dyDescent="0.25">
      <c r="A11">
        <v>65083</v>
      </c>
      <c r="B11" t="s">
        <v>60</v>
      </c>
      <c r="C11">
        <v>8</v>
      </c>
      <c r="D11" t="s">
        <v>58</v>
      </c>
    </row>
    <row r="12" spans="1:4" x14ac:dyDescent="0.25">
      <c r="A12">
        <v>65153</v>
      </c>
      <c r="B12" t="s">
        <v>61</v>
      </c>
      <c r="C12">
        <v>7</v>
      </c>
      <c r="D12" t="s">
        <v>52</v>
      </c>
    </row>
    <row r="13" spans="1:4" x14ac:dyDescent="0.25">
      <c r="A13">
        <v>65166</v>
      </c>
      <c r="B13" t="s">
        <v>10</v>
      </c>
      <c r="C13">
        <v>7</v>
      </c>
      <c r="D13" t="s">
        <v>52</v>
      </c>
    </row>
    <row r="14" spans="1:4" x14ac:dyDescent="0.25">
      <c r="A14">
        <v>65181</v>
      </c>
      <c r="B14" t="s">
        <v>62</v>
      </c>
      <c r="C14">
        <v>8</v>
      </c>
      <c r="D14" t="s">
        <v>58</v>
      </c>
    </row>
    <row r="15" spans="1:4" x14ac:dyDescent="0.25">
      <c r="A15">
        <v>65193</v>
      </c>
      <c r="B15" t="s">
        <v>63</v>
      </c>
      <c r="C15">
        <v>8</v>
      </c>
      <c r="D15" t="s">
        <v>58</v>
      </c>
    </row>
    <row r="16" spans="1:4" x14ac:dyDescent="0.25">
      <c r="A16">
        <v>5129</v>
      </c>
      <c r="B16" t="s">
        <v>53</v>
      </c>
      <c r="C16">
        <v>7</v>
      </c>
      <c r="D16" t="s">
        <v>52</v>
      </c>
    </row>
    <row r="17" spans="1:4" x14ac:dyDescent="0.25">
      <c r="A17">
        <v>5135</v>
      </c>
      <c r="B17" t="s">
        <v>54</v>
      </c>
      <c r="C17">
        <v>7</v>
      </c>
      <c r="D17" t="s">
        <v>52</v>
      </c>
    </row>
    <row r="18" spans="1:4" x14ac:dyDescent="0.25">
      <c r="A18">
        <v>5744</v>
      </c>
      <c r="B18" t="s">
        <v>35</v>
      </c>
      <c r="C18">
        <v>7</v>
      </c>
      <c r="D18" t="s">
        <v>52</v>
      </c>
    </row>
    <row r="19" spans="1:4" x14ac:dyDescent="0.25">
      <c r="A19">
        <v>5942</v>
      </c>
      <c r="B19" t="s">
        <v>55</v>
      </c>
      <c r="C19">
        <v>7</v>
      </c>
      <c r="D19" t="s">
        <v>52</v>
      </c>
    </row>
    <row r="20" spans="1:4" x14ac:dyDescent="0.25">
      <c r="A20">
        <v>28573</v>
      </c>
      <c r="B20" t="s">
        <v>64</v>
      </c>
      <c r="C20">
        <v>7</v>
      </c>
      <c r="D20" t="s">
        <v>52</v>
      </c>
    </row>
    <row r="21" spans="1:4" x14ac:dyDescent="0.25">
      <c r="A21">
        <v>28574</v>
      </c>
      <c r="B21" t="s">
        <v>57</v>
      </c>
      <c r="C21">
        <v>7</v>
      </c>
      <c r="D21" t="s">
        <v>52</v>
      </c>
    </row>
    <row r="22" spans="1:4" x14ac:dyDescent="0.25">
      <c r="A22">
        <v>28576</v>
      </c>
      <c r="B22" t="s">
        <v>65</v>
      </c>
      <c r="C22">
        <v>7</v>
      </c>
      <c r="D22" t="s">
        <v>52</v>
      </c>
    </row>
    <row r="23" spans="1:4" x14ac:dyDescent="0.25">
      <c r="A23">
        <v>28595</v>
      </c>
      <c r="B23" t="s">
        <v>66</v>
      </c>
      <c r="C23">
        <v>7</v>
      </c>
      <c r="D23" t="s">
        <v>52</v>
      </c>
    </row>
    <row r="24" spans="1:4" x14ac:dyDescent="0.25">
      <c r="A24">
        <v>35169</v>
      </c>
      <c r="B24" t="s">
        <v>29</v>
      </c>
      <c r="C24">
        <v>8</v>
      </c>
      <c r="D24" t="s">
        <v>58</v>
      </c>
    </row>
    <row r="25" spans="1:4" x14ac:dyDescent="0.25">
      <c r="A25">
        <v>65153</v>
      </c>
      <c r="B25" t="s">
        <v>61</v>
      </c>
      <c r="C25">
        <v>7</v>
      </c>
      <c r="D25" t="s">
        <v>52</v>
      </c>
    </row>
    <row r="26" spans="1:4" x14ac:dyDescent="0.25">
      <c r="A26">
        <v>65166</v>
      </c>
      <c r="B26" t="s">
        <v>10</v>
      </c>
      <c r="C26">
        <v>7</v>
      </c>
      <c r="D26" t="s">
        <v>52</v>
      </c>
    </row>
    <row r="27" spans="1:4" x14ac:dyDescent="0.25">
      <c r="A27">
        <v>65181</v>
      </c>
      <c r="B27" t="s">
        <v>62</v>
      </c>
      <c r="C27">
        <v>8</v>
      </c>
      <c r="D27" t="s">
        <v>58</v>
      </c>
    </row>
    <row r="28" spans="1:4" x14ac:dyDescent="0.25">
      <c r="A28">
        <v>65193</v>
      </c>
      <c r="B28" t="s">
        <v>63</v>
      </c>
      <c r="C28">
        <v>8</v>
      </c>
      <c r="D28" t="s">
        <v>58</v>
      </c>
    </row>
    <row r="29" spans="1:4" x14ac:dyDescent="0.25">
      <c r="A29">
        <v>7083</v>
      </c>
      <c r="B29" t="s">
        <v>67</v>
      </c>
      <c r="C29">
        <v>10</v>
      </c>
      <c r="D29" t="s">
        <v>68</v>
      </c>
    </row>
    <row r="30" spans="1:4" x14ac:dyDescent="0.25">
      <c r="A30">
        <v>16083</v>
      </c>
      <c r="B30" t="s">
        <v>69</v>
      </c>
      <c r="C30">
        <v>9</v>
      </c>
      <c r="D30" t="s">
        <v>70</v>
      </c>
    </row>
    <row r="31" spans="1:4" x14ac:dyDescent="0.25">
      <c r="A31">
        <v>16086</v>
      </c>
      <c r="B31" t="s">
        <v>71</v>
      </c>
      <c r="C31">
        <v>9</v>
      </c>
      <c r="D31" t="s">
        <v>70</v>
      </c>
    </row>
    <row r="32" spans="1:4" x14ac:dyDescent="0.25">
      <c r="A32">
        <v>7060</v>
      </c>
      <c r="B32" t="s">
        <v>72</v>
      </c>
      <c r="C32">
        <v>10</v>
      </c>
      <c r="D32" t="s">
        <v>68</v>
      </c>
    </row>
    <row r="33" spans="1:4" x14ac:dyDescent="0.25">
      <c r="A33">
        <v>7075</v>
      </c>
      <c r="B33" t="s">
        <v>73</v>
      </c>
      <c r="C33">
        <v>10</v>
      </c>
      <c r="D33" t="s">
        <v>68</v>
      </c>
    </row>
    <row r="34" spans="1:4" x14ac:dyDescent="0.25">
      <c r="A34">
        <v>16083</v>
      </c>
      <c r="B34" t="s">
        <v>69</v>
      </c>
      <c r="C34">
        <v>9</v>
      </c>
      <c r="D34" t="s">
        <v>70</v>
      </c>
    </row>
    <row r="35" spans="1:4" x14ac:dyDescent="0.25">
      <c r="A35">
        <v>16086</v>
      </c>
      <c r="B35" t="s">
        <v>71</v>
      </c>
      <c r="C35">
        <v>9</v>
      </c>
      <c r="D35" t="s">
        <v>70</v>
      </c>
    </row>
    <row r="36" spans="1:4" x14ac:dyDescent="0.25">
      <c r="A36">
        <v>2140</v>
      </c>
      <c r="B36" t="s">
        <v>74</v>
      </c>
      <c r="C36">
        <v>11</v>
      </c>
      <c r="D36" t="s">
        <v>75</v>
      </c>
    </row>
    <row r="37" spans="1:4" x14ac:dyDescent="0.25">
      <c r="A37">
        <v>2143</v>
      </c>
      <c r="B37" t="s">
        <v>76</v>
      </c>
      <c r="C37">
        <v>11</v>
      </c>
      <c r="D37" t="s">
        <v>75</v>
      </c>
    </row>
    <row r="38" spans="1:4" x14ac:dyDescent="0.25">
      <c r="A38">
        <v>2160</v>
      </c>
      <c r="B38" t="s">
        <v>77</v>
      </c>
      <c r="C38">
        <v>11</v>
      </c>
      <c r="D38" t="s">
        <v>75</v>
      </c>
    </row>
    <row r="39" spans="1:4" x14ac:dyDescent="0.25">
      <c r="A39">
        <v>2165</v>
      </c>
      <c r="B39" t="s">
        <v>78</v>
      </c>
      <c r="C39">
        <v>11</v>
      </c>
      <c r="D39" t="s">
        <v>75</v>
      </c>
    </row>
    <row r="40" spans="1:4" x14ac:dyDescent="0.25">
      <c r="A40">
        <v>28250</v>
      </c>
      <c r="B40" t="s">
        <v>79</v>
      </c>
      <c r="C40">
        <v>11</v>
      </c>
      <c r="D40" t="s">
        <v>75</v>
      </c>
    </row>
    <row r="41" spans="1:4" x14ac:dyDescent="0.25">
      <c r="A41">
        <v>32179</v>
      </c>
      <c r="B41" t="s">
        <v>80</v>
      </c>
      <c r="C41">
        <v>11</v>
      </c>
      <c r="D41" t="s">
        <v>75</v>
      </c>
    </row>
    <row r="42" spans="1:4" x14ac:dyDescent="0.25">
      <c r="A42">
        <v>2140</v>
      </c>
      <c r="B42" t="s">
        <v>74</v>
      </c>
      <c r="C42">
        <v>11</v>
      </c>
      <c r="D42" t="s">
        <v>75</v>
      </c>
    </row>
    <row r="43" spans="1:4" x14ac:dyDescent="0.25">
      <c r="A43">
        <v>2143</v>
      </c>
      <c r="B43" t="s">
        <v>76</v>
      </c>
      <c r="C43">
        <v>11</v>
      </c>
      <c r="D43" t="s">
        <v>75</v>
      </c>
    </row>
    <row r="44" spans="1:4" x14ac:dyDescent="0.25">
      <c r="A44">
        <v>2165</v>
      </c>
      <c r="B44" t="s">
        <v>78</v>
      </c>
      <c r="C44">
        <v>11</v>
      </c>
      <c r="D44" t="s">
        <v>75</v>
      </c>
    </row>
    <row r="45" spans="1:4" x14ac:dyDescent="0.25">
      <c r="A45">
        <v>28250</v>
      </c>
      <c r="B45" t="s">
        <v>79</v>
      </c>
      <c r="C45">
        <v>11</v>
      </c>
      <c r="D45" t="s">
        <v>75</v>
      </c>
    </row>
    <row r="46" spans="1:4" x14ac:dyDescent="0.25">
      <c r="A46">
        <v>28254</v>
      </c>
      <c r="B46" t="s">
        <v>41</v>
      </c>
      <c r="C46">
        <v>11</v>
      </c>
      <c r="D46" t="s">
        <v>75</v>
      </c>
    </row>
    <row r="47" spans="1:4" x14ac:dyDescent="0.25">
      <c r="A47">
        <v>11032320</v>
      </c>
      <c r="B47" t="s">
        <v>45</v>
      </c>
      <c r="C47">
        <v>11</v>
      </c>
      <c r="D47" t="s">
        <v>75</v>
      </c>
    </row>
    <row r="48" spans="1:4" x14ac:dyDescent="0.25">
      <c r="A48">
        <v>6318</v>
      </c>
      <c r="B48" t="s">
        <v>81</v>
      </c>
      <c r="C48">
        <v>12</v>
      </c>
      <c r="D48" t="s">
        <v>82</v>
      </c>
    </row>
    <row r="49" spans="1:4" x14ac:dyDescent="0.25">
      <c r="A49">
        <v>6593</v>
      </c>
      <c r="B49" t="s">
        <v>31</v>
      </c>
      <c r="C49">
        <v>12</v>
      </c>
      <c r="D49" t="s">
        <v>82</v>
      </c>
    </row>
    <row r="50" spans="1:4" x14ac:dyDescent="0.25">
      <c r="A50">
        <v>6999</v>
      </c>
      <c r="B50" t="s">
        <v>28</v>
      </c>
      <c r="C50">
        <v>12</v>
      </c>
      <c r="D50" t="s">
        <v>82</v>
      </c>
    </row>
    <row r="51" spans="1:4" x14ac:dyDescent="0.25">
      <c r="A51">
        <v>28682</v>
      </c>
      <c r="B51" t="s">
        <v>83</v>
      </c>
      <c r="C51">
        <v>12</v>
      </c>
      <c r="D51" t="s">
        <v>82</v>
      </c>
    </row>
    <row r="52" spans="1:4" x14ac:dyDescent="0.25">
      <c r="A52">
        <v>28686</v>
      </c>
      <c r="B52" t="s">
        <v>84</v>
      </c>
      <c r="C52">
        <v>12</v>
      </c>
      <c r="D52" t="s">
        <v>82</v>
      </c>
    </row>
    <row r="53" spans="1:4" x14ac:dyDescent="0.25">
      <c r="A53">
        <v>28689</v>
      </c>
      <c r="B53" t="s">
        <v>85</v>
      </c>
      <c r="C53">
        <v>12</v>
      </c>
      <c r="D53" t="s">
        <v>82</v>
      </c>
    </row>
    <row r="54" spans="1:4" x14ac:dyDescent="0.25">
      <c r="A54">
        <v>28693</v>
      </c>
      <c r="B54" t="s">
        <v>86</v>
      </c>
      <c r="C54">
        <v>12</v>
      </c>
      <c r="D54" t="s">
        <v>82</v>
      </c>
    </row>
    <row r="55" spans="1:4" x14ac:dyDescent="0.25">
      <c r="A55">
        <v>66014</v>
      </c>
      <c r="B55" t="s">
        <v>13</v>
      </c>
      <c r="C55">
        <v>12</v>
      </c>
      <c r="D55" t="s">
        <v>82</v>
      </c>
    </row>
    <row r="56" spans="1:4" x14ac:dyDescent="0.25">
      <c r="A56">
        <v>66306</v>
      </c>
      <c r="B56" t="s">
        <v>87</v>
      </c>
      <c r="C56">
        <v>12</v>
      </c>
      <c r="D56" t="s">
        <v>82</v>
      </c>
    </row>
    <row r="57" spans="1:4" x14ac:dyDescent="0.25">
      <c r="A57">
        <v>66317</v>
      </c>
      <c r="B57" t="s">
        <v>25</v>
      </c>
      <c r="C57">
        <v>12</v>
      </c>
      <c r="D57" t="s">
        <v>82</v>
      </c>
    </row>
    <row r="58" spans="1:4" x14ac:dyDescent="0.25">
      <c r="A58">
        <v>66359</v>
      </c>
      <c r="B58" t="s">
        <v>88</v>
      </c>
      <c r="C58">
        <v>12</v>
      </c>
      <c r="D58" t="s">
        <v>82</v>
      </c>
    </row>
    <row r="59" spans="1:4" x14ac:dyDescent="0.25">
      <c r="A59">
        <v>66369</v>
      </c>
      <c r="B59" t="s">
        <v>30</v>
      </c>
      <c r="C59">
        <v>12</v>
      </c>
      <c r="D59" t="s">
        <v>82</v>
      </c>
    </row>
    <row r="60" spans="1:4" x14ac:dyDescent="0.25">
      <c r="A60">
        <v>6318</v>
      </c>
      <c r="B60" t="s">
        <v>81</v>
      </c>
      <c r="C60">
        <v>12</v>
      </c>
      <c r="D60" t="s">
        <v>82</v>
      </c>
    </row>
    <row r="61" spans="1:4" x14ac:dyDescent="0.25">
      <c r="A61">
        <v>6593</v>
      </c>
      <c r="B61" t="s">
        <v>31</v>
      </c>
      <c r="C61">
        <v>12</v>
      </c>
      <c r="D61" t="s">
        <v>82</v>
      </c>
    </row>
    <row r="62" spans="1:4" x14ac:dyDescent="0.25">
      <c r="A62">
        <v>6999</v>
      </c>
      <c r="B62" t="s">
        <v>28</v>
      </c>
      <c r="C62">
        <v>12</v>
      </c>
      <c r="D62" t="s">
        <v>82</v>
      </c>
    </row>
    <row r="63" spans="1:4" x14ac:dyDescent="0.25">
      <c r="A63">
        <v>66014</v>
      </c>
      <c r="B63" t="s">
        <v>13</v>
      </c>
      <c r="C63">
        <v>12</v>
      </c>
      <c r="D63" t="s">
        <v>82</v>
      </c>
    </row>
    <row r="64" spans="1:4" x14ac:dyDescent="0.25">
      <c r="A64">
        <v>66317</v>
      </c>
      <c r="B64" t="s">
        <v>25</v>
      </c>
      <c r="C64">
        <v>12</v>
      </c>
      <c r="D64" t="s">
        <v>82</v>
      </c>
    </row>
    <row r="65" spans="1:4" x14ac:dyDescent="0.25">
      <c r="A65">
        <v>66369</v>
      </c>
      <c r="B65" t="s">
        <v>30</v>
      </c>
      <c r="C65">
        <v>12</v>
      </c>
      <c r="D65" t="s">
        <v>82</v>
      </c>
    </row>
    <row r="66" spans="1:4" x14ac:dyDescent="0.25">
      <c r="A66">
        <v>1372</v>
      </c>
      <c r="B66" t="s">
        <v>89</v>
      </c>
      <c r="C66">
        <v>3</v>
      </c>
      <c r="D66" t="s">
        <v>90</v>
      </c>
    </row>
    <row r="67" spans="1:4" x14ac:dyDescent="0.25">
      <c r="A67">
        <v>1670</v>
      </c>
      <c r="B67" t="s">
        <v>91</v>
      </c>
      <c r="C67">
        <v>3</v>
      </c>
      <c r="D67" t="s">
        <v>90</v>
      </c>
    </row>
    <row r="68" spans="1:4" x14ac:dyDescent="0.25">
      <c r="A68">
        <v>1671</v>
      </c>
      <c r="B68" t="s">
        <v>92</v>
      </c>
      <c r="C68">
        <v>3</v>
      </c>
      <c r="D68" t="s">
        <v>90</v>
      </c>
    </row>
    <row r="69" spans="1:4" x14ac:dyDescent="0.25">
      <c r="A69">
        <v>1373</v>
      </c>
      <c r="B69" t="s">
        <v>93</v>
      </c>
      <c r="C69">
        <v>3</v>
      </c>
      <c r="D69" t="s">
        <v>90</v>
      </c>
    </row>
    <row r="70" spans="1:4" x14ac:dyDescent="0.25">
      <c r="A70">
        <v>1375</v>
      </c>
      <c r="B70" t="s">
        <v>94</v>
      </c>
      <c r="C70">
        <v>3</v>
      </c>
      <c r="D70" t="s">
        <v>90</v>
      </c>
    </row>
    <row r="71" spans="1:4" x14ac:dyDescent="0.25">
      <c r="A71">
        <v>1661</v>
      </c>
      <c r="B71" t="s">
        <v>95</v>
      </c>
      <c r="C71">
        <v>3</v>
      </c>
      <c r="D71" t="s">
        <v>90</v>
      </c>
    </row>
    <row r="72" spans="1:4" x14ac:dyDescent="0.25">
      <c r="A72">
        <v>1677</v>
      </c>
      <c r="B72" t="s">
        <v>96</v>
      </c>
      <c r="C72">
        <v>3</v>
      </c>
      <c r="D72" t="s">
        <v>90</v>
      </c>
    </row>
    <row r="73" spans="1:4" x14ac:dyDescent="0.25">
      <c r="A73">
        <v>1694</v>
      </c>
      <c r="B73" t="s">
        <v>97</v>
      </c>
      <c r="C73">
        <v>3</v>
      </c>
      <c r="D73" t="s">
        <v>90</v>
      </c>
    </row>
    <row r="74" spans="1:4" x14ac:dyDescent="0.25">
      <c r="A74">
        <v>1695</v>
      </c>
      <c r="B74" t="s">
        <v>44</v>
      </c>
      <c r="C74">
        <v>3</v>
      </c>
      <c r="D74" t="s">
        <v>90</v>
      </c>
    </row>
    <row r="75" spans="1:4" x14ac:dyDescent="0.25">
      <c r="A75">
        <v>1696</v>
      </c>
      <c r="B75" t="s">
        <v>98</v>
      </c>
      <c r="C75">
        <v>3</v>
      </c>
      <c r="D75" t="s">
        <v>90</v>
      </c>
    </row>
    <row r="76" spans="1:4" x14ac:dyDescent="0.25">
      <c r="A76">
        <v>28071</v>
      </c>
      <c r="B76" t="s">
        <v>99</v>
      </c>
      <c r="C76">
        <v>3</v>
      </c>
      <c r="D76" t="s">
        <v>90</v>
      </c>
    </row>
    <row r="77" spans="1:4" x14ac:dyDescent="0.25">
      <c r="A77">
        <v>28072</v>
      </c>
      <c r="B77" t="s">
        <v>100</v>
      </c>
      <c r="C77">
        <v>3</v>
      </c>
      <c r="D77" t="s">
        <v>90</v>
      </c>
    </row>
    <row r="78" spans="1:4" x14ac:dyDescent="0.25">
      <c r="A78">
        <v>28076</v>
      </c>
      <c r="B78" t="s">
        <v>36</v>
      </c>
      <c r="C78">
        <v>3</v>
      </c>
      <c r="D78" t="s">
        <v>90</v>
      </c>
    </row>
    <row r="79" spans="1:4" x14ac:dyDescent="0.25">
      <c r="A79">
        <v>28090</v>
      </c>
      <c r="B79" t="s">
        <v>39</v>
      </c>
      <c r="C79">
        <v>3</v>
      </c>
      <c r="D79" t="s">
        <v>90</v>
      </c>
    </row>
    <row r="80" spans="1:4" x14ac:dyDescent="0.25">
      <c r="A80">
        <v>28112</v>
      </c>
      <c r="B80" t="s">
        <v>40</v>
      </c>
      <c r="C80">
        <v>3</v>
      </c>
      <c r="D80" t="s">
        <v>90</v>
      </c>
    </row>
    <row r="81" spans="1:4" x14ac:dyDescent="0.25">
      <c r="A81">
        <v>28113</v>
      </c>
      <c r="B81" t="s">
        <v>42</v>
      </c>
      <c r="C81">
        <v>3</v>
      </c>
      <c r="D81" t="s">
        <v>90</v>
      </c>
    </row>
    <row r="82" spans="1:4" x14ac:dyDescent="0.25">
      <c r="A82">
        <v>1373</v>
      </c>
      <c r="B82" t="s">
        <v>93</v>
      </c>
      <c r="C82">
        <v>3</v>
      </c>
      <c r="D82" t="s">
        <v>90</v>
      </c>
    </row>
    <row r="83" spans="1:4" x14ac:dyDescent="0.25">
      <c r="A83">
        <v>1375</v>
      </c>
      <c r="B83" t="s">
        <v>94</v>
      </c>
      <c r="C83">
        <v>3</v>
      </c>
      <c r="D83" t="s">
        <v>90</v>
      </c>
    </row>
    <row r="84" spans="1:4" x14ac:dyDescent="0.25">
      <c r="A84">
        <v>1661</v>
      </c>
      <c r="B84" t="s">
        <v>95</v>
      </c>
      <c r="C84">
        <v>3</v>
      </c>
      <c r="D84" t="s">
        <v>90</v>
      </c>
    </row>
    <row r="85" spans="1:4" x14ac:dyDescent="0.25">
      <c r="A85">
        <v>1694</v>
      </c>
      <c r="B85" t="s">
        <v>97</v>
      </c>
      <c r="C85">
        <v>3</v>
      </c>
      <c r="D85" t="s">
        <v>90</v>
      </c>
    </row>
    <row r="86" spans="1:4" x14ac:dyDescent="0.25">
      <c r="A86">
        <v>1695</v>
      </c>
      <c r="B86" t="s">
        <v>44</v>
      </c>
      <c r="C86">
        <v>3</v>
      </c>
      <c r="D86" t="s">
        <v>90</v>
      </c>
    </row>
    <row r="87" spans="1:4" x14ac:dyDescent="0.25">
      <c r="A87">
        <v>1696</v>
      </c>
      <c r="B87" t="s">
        <v>98</v>
      </c>
      <c r="C87">
        <v>3</v>
      </c>
      <c r="D87" t="s">
        <v>90</v>
      </c>
    </row>
    <row r="88" spans="1:4" x14ac:dyDescent="0.25">
      <c r="A88">
        <v>28076</v>
      </c>
      <c r="B88" t="s">
        <v>36</v>
      </c>
      <c r="C88">
        <v>3</v>
      </c>
      <c r="D88" t="s">
        <v>90</v>
      </c>
    </row>
    <row r="89" spans="1:4" x14ac:dyDescent="0.25">
      <c r="A89">
        <v>28090</v>
      </c>
      <c r="B89" t="s">
        <v>39</v>
      </c>
      <c r="C89">
        <v>3</v>
      </c>
      <c r="D89" t="s">
        <v>90</v>
      </c>
    </row>
    <row r="90" spans="1:4" x14ac:dyDescent="0.25">
      <c r="A90">
        <v>28112</v>
      </c>
      <c r="B90" t="s">
        <v>40</v>
      </c>
      <c r="C90">
        <v>3</v>
      </c>
      <c r="D90" t="s">
        <v>90</v>
      </c>
    </row>
    <row r="91" spans="1:4" x14ac:dyDescent="0.25">
      <c r="A91">
        <v>28113</v>
      </c>
      <c r="B91" t="s">
        <v>42</v>
      </c>
      <c r="C91">
        <v>3</v>
      </c>
      <c r="D91" t="s">
        <v>90</v>
      </c>
    </row>
    <row r="92" spans="1:4" x14ac:dyDescent="0.25">
      <c r="A92">
        <v>28123</v>
      </c>
      <c r="B92" t="s">
        <v>101</v>
      </c>
      <c r="C92">
        <v>3</v>
      </c>
      <c r="D92" t="s">
        <v>90</v>
      </c>
    </row>
    <row r="93" spans="1:4" x14ac:dyDescent="0.25">
      <c r="A93">
        <v>28124</v>
      </c>
      <c r="B93" t="s">
        <v>102</v>
      </c>
      <c r="C93">
        <v>3</v>
      </c>
      <c r="D93" t="s">
        <v>90</v>
      </c>
    </row>
    <row r="94" spans="1:4" x14ac:dyDescent="0.25">
      <c r="A94" t="e">
        <v>#VALUE!</v>
      </c>
      <c r="B94" t="s">
        <v>43</v>
      </c>
      <c r="C94">
        <v>3</v>
      </c>
      <c r="D94" t="s">
        <v>90</v>
      </c>
    </row>
    <row r="95" spans="1:4" x14ac:dyDescent="0.25">
      <c r="A95">
        <v>1032</v>
      </c>
      <c r="B95" t="s">
        <v>12</v>
      </c>
      <c r="C95">
        <v>5</v>
      </c>
      <c r="D95" t="s">
        <v>103</v>
      </c>
    </row>
    <row r="96" spans="1:4" x14ac:dyDescent="0.25">
      <c r="A96">
        <v>1095</v>
      </c>
      <c r="B96" t="s">
        <v>104</v>
      </c>
      <c r="C96">
        <v>5</v>
      </c>
      <c r="D96" t="s">
        <v>103</v>
      </c>
    </row>
    <row r="97" spans="1:4" x14ac:dyDescent="0.25">
      <c r="A97">
        <v>28177</v>
      </c>
      <c r="B97" t="s">
        <v>105</v>
      </c>
      <c r="C97">
        <v>5</v>
      </c>
      <c r="D97" t="s">
        <v>103</v>
      </c>
    </row>
    <row r="98" spans="1:4" x14ac:dyDescent="0.25">
      <c r="A98">
        <v>28178</v>
      </c>
      <c r="B98" t="s">
        <v>106</v>
      </c>
      <c r="C98">
        <v>5</v>
      </c>
      <c r="D98" t="s">
        <v>103</v>
      </c>
    </row>
    <row r="99" spans="1:4" x14ac:dyDescent="0.25">
      <c r="A99">
        <v>56003</v>
      </c>
      <c r="B99" t="s">
        <v>24</v>
      </c>
      <c r="C99">
        <v>5</v>
      </c>
      <c r="D99" t="s">
        <v>103</v>
      </c>
    </row>
    <row r="100" spans="1:4" x14ac:dyDescent="0.25">
      <c r="A100">
        <v>1032</v>
      </c>
      <c r="B100" t="s">
        <v>12</v>
      </c>
      <c r="C100">
        <v>5</v>
      </c>
      <c r="D100" t="s">
        <v>103</v>
      </c>
    </row>
    <row r="101" spans="1:4" x14ac:dyDescent="0.25">
      <c r="A101">
        <v>56003</v>
      </c>
      <c r="B101" t="s">
        <v>24</v>
      </c>
      <c r="C101">
        <v>5</v>
      </c>
      <c r="D101" t="s">
        <v>103</v>
      </c>
    </row>
    <row r="102" spans="1:4" x14ac:dyDescent="0.25">
      <c r="A102">
        <v>61220</v>
      </c>
      <c r="B102" t="s">
        <v>21</v>
      </c>
      <c r="C102">
        <v>6</v>
      </c>
      <c r="D102" t="s">
        <v>107</v>
      </c>
    </row>
    <row r="103" spans="1:4" x14ac:dyDescent="0.25">
      <c r="A103">
        <v>61220</v>
      </c>
      <c r="B103" t="s">
        <v>21</v>
      </c>
      <c r="C103">
        <v>6</v>
      </c>
      <c r="D103" t="s">
        <v>107</v>
      </c>
    </row>
    <row r="104" spans="1:4" x14ac:dyDescent="0.25">
      <c r="A104">
        <v>1136</v>
      </c>
      <c r="B104" t="s">
        <v>17</v>
      </c>
      <c r="C104">
        <v>18</v>
      </c>
      <c r="D104" t="s">
        <v>108</v>
      </c>
    </row>
    <row r="105" spans="1:4" x14ac:dyDescent="0.25">
      <c r="A105">
        <v>1153</v>
      </c>
      <c r="B105" t="s">
        <v>109</v>
      </c>
      <c r="C105">
        <v>18</v>
      </c>
      <c r="D105" t="s">
        <v>108</v>
      </c>
    </row>
    <row r="106" spans="1:4" x14ac:dyDescent="0.25">
      <c r="A106">
        <v>1173</v>
      </c>
      <c r="B106" t="s">
        <v>110</v>
      </c>
      <c r="C106">
        <v>2</v>
      </c>
      <c r="D106" t="s">
        <v>111</v>
      </c>
    </row>
    <row r="107" spans="1:4" x14ac:dyDescent="0.25">
      <c r="A107">
        <v>1875</v>
      </c>
      <c r="B107" t="s">
        <v>112</v>
      </c>
      <c r="C107">
        <v>2</v>
      </c>
      <c r="D107" t="s">
        <v>111</v>
      </c>
    </row>
    <row r="108" spans="1:4" x14ac:dyDescent="0.25">
      <c r="A108">
        <v>1876</v>
      </c>
      <c r="B108" t="s">
        <v>113</v>
      </c>
      <c r="C108">
        <v>18</v>
      </c>
      <c r="D108" t="s">
        <v>108</v>
      </c>
    </row>
    <row r="109" spans="1:4" x14ac:dyDescent="0.25">
      <c r="A109">
        <v>28073</v>
      </c>
      <c r="B109" t="s">
        <v>114</v>
      </c>
      <c r="C109">
        <v>2</v>
      </c>
      <c r="D109" t="s">
        <v>111</v>
      </c>
    </row>
    <row r="110" spans="1:4" x14ac:dyDescent="0.25">
      <c r="A110">
        <v>28085</v>
      </c>
      <c r="B110" t="s">
        <v>46</v>
      </c>
      <c r="C110">
        <v>2</v>
      </c>
      <c r="D110" t="s">
        <v>111</v>
      </c>
    </row>
    <row r="111" spans="1:4" x14ac:dyDescent="0.25">
      <c r="A111">
        <v>28111</v>
      </c>
      <c r="B111" t="s">
        <v>37</v>
      </c>
      <c r="C111">
        <v>2</v>
      </c>
      <c r="D111" t="s">
        <v>111</v>
      </c>
    </row>
    <row r="112" spans="1:4" x14ac:dyDescent="0.25">
      <c r="A112">
        <v>28122</v>
      </c>
      <c r="B112" t="s">
        <v>115</v>
      </c>
      <c r="C112">
        <v>2</v>
      </c>
      <c r="D112" t="s">
        <v>111</v>
      </c>
    </row>
    <row r="113" spans="1:4" x14ac:dyDescent="0.25">
      <c r="A113">
        <v>1136</v>
      </c>
      <c r="B113" t="s">
        <v>17</v>
      </c>
      <c r="C113">
        <v>18</v>
      </c>
      <c r="D113" t="s">
        <v>108</v>
      </c>
    </row>
    <row r="114" spans="1:4" x14ac:dyDescent="0.25">
      <c r="A114">
        <v>1153</v>
      </c>
      <c r="B114" t="s">
        <v>109</v>
      </c>
      <c r="C114">
        <v>18</v>
      </c>
      <c r="D114" t="s">
        <v>108</v>
      </c>
    </row>
    <row r="115" spans="1:4" x14ac:dyDescent="0.25">
      <c r="A115">
        <v>1875</v>
      </c>
      <c r="B115" t="s">
        <v>112</v>
      </c>
      <c r="C115">
        <v>2</v>
      </c>
      <c r="D115" t="s">
        <v>111</v>
      </c>
    </row>
    <row r="116" spans="1:4" x14ac:dyDescent="0.25">
      <c r="A116">
        <v>28085</v>
      </c>
      <c r="B116" t="s">
        <v>46</v>
      </c>
      <c r="C116">
        <v>2</v>
      </c>
      <c r="D116" t="s">
        <v>111</v>
      </c>
    </row>
    <row r="117" spans="1:4" x14ac:dyDescent="0.25">
      <c r="A117">
        <v>28111</v>
      </c>
      <c r="B117" t="s">
        <v>37</v>
      </c>
      <c r="C117">
        <v>2</v>
      </c>
      <c r="D117" t="s">
        <v>111</v>
      </c>
    </row>
    <row r="118" spans="1:4" x14ac:dyDescent="0.25">
      <c r="A118">
        <v>28122</v>
      </c>
      <c r="B118" t="s">
        <v>115</v>
      </c>
      <c r="C118">
        <v>2</v>
      </c>
      <c r="D118" t="s">
        <v>111</v>
      </c>
    </row>
    <row r="119" spans="1:4" x14ac:dyDescent="0.25">
      <c r="A119">
        <v>61188</v>
      </c>
      <c r="B119" t="s">
        <v>116</v>
      </c>
      <c r="C119">
        <v>2</v>
      </c>
      <c r="D119" t="s">
        <v>111</v>
      </c>
    </row>
    <row r="120" spans="1:4" x14ac:dyDescent="0.25">
      <c r="A120" t="e">
        <v>#VALUE!</v>
      </c>
      <c r="B120" t="s">
        <v>38</v>
      </c>
      <c r="C120">
        <v>2</v>
      </c>
      <c r="D120" t="s">
        <v>111</v>
      </c>
    </row>
    <row r="121" spans="1:4" x14ac:dyDescent="0.25">
      <c r="A121">
        <v>1766</v>
      </c>
      <c r="B121" t="s">
        <v>14</v>
      </c>
      <c r="C121">
        <v>4</v>
      </c>
      <c r="D121" t="s">
        <v>117</v>
      </c>
    </row>
    <row r="122" spans="1:4" x14ac:dyDescent="0.25">
      <c r="A122">
        <v>1767</v>
      </c>
      <c r="B122" t="s">
        <v>23</v>
      </c>
      <c r="C122">
        <v>4</v>
      </c>
      <c r="D122" t="s">
        <v>117</v>
      </c>
    </row>
    <row r="123" spans="1:4" x14ac:dyDescent="0.25">
      <c r="A123">
        <v>28173</v>
      </c>
      <c r="B123" t="s">
        <v>118</v>
      </c>
      <c r="C123">
        <v>4</v>
      </c>
      <c r="D123" t="s">
        <v>117</v>
      </c>
    </row>
    <row r="124" spans="1:4" x14ac:dyDescent="0.25">
      <c r="A124">
        <v>28174</v>
      </c>
      <c r="B124" t="s">
        <v>119</v>
      </c>
      <c r="C124">
        <v>4</v>
      </c>
      <c r="D124" t="s">
        <v>117</v>
      </c>
    </row>
    <row r="125" spans="1:4" x14ac:dyDescent="0.25">
      <c r="A125">
        <v>1766</v>
      </c>
      <c r="B125" t="s">
        <v>14</v>
      </c>
      <c r="C125">
        <v>4</v>
      </c>
      <c r="D125" t="s">
        <v>117</v>
      </c>
    </row>
    <row r="126" spans="1:4" x14ac:dyDescent="0.25">
      <c r="A126">
        <v>1767</v>
      </c>
      <c r="B126" t="s">
        <v>23</v>
      </c>
      <c r="C126">
        <v>4</v>
      </c>
      <c r="D126" t="s">
        <v>117</v>
      </c>
    </row>
    <row r="127" spans="1:4" x14ac:dyDescent="0.25">
      <c r="A127">
        <v>7080</v>
      </c>
      <c r="B127" t="s">
        <v>120</v>
      </c>
      <c r="C127">
        <v>13</v>
      </c>
      <c r="D127" t="s">
        <v>121</v>
      </c>
    </row>
    <row r="128" spans="1:4" x14ac:dyDescent="0.25">
      <c r="A128">
        <v>7599</v>
      </c>
      <c r="B128" t="s">
        <v>122</v>
      </c>
      <c r="C128">
        <v>13</v>
      </c>
      <c r="D128" t="s">
        <v>121</v>
      </c>
    </row>
    <row r="129" spans="1:4" x14ac:dyDescent="0.25">
      <c r="A129">
        <v>7080</v>
      </c>
      <c r="B129" t="s">
        <v>120</v>
      </c>
      <c r="C129">
        <v>13</v>
      </c>
      <c r="D129" t="s">
        <v>121</v>
      </c>
    </row>
    <row r="130" spans="1:4" x14ac:dyDescent="0.25">
      <c r="A130">
        <v>3743</v>
      </c>
      <c r="B130" t="s">
        <v>123</v>
      </c>
      <c r="C130">
        <v>14</v>
      </c>
      <c r="D130" t="s">
        <v>124</v>
      </c>
    </row>
    <row r="131" spans="1:4" x14ac:dyDescent="0.25">
      <c r="A131">
        <v>3744</v>
      </c>
      <c r="B131" t="s">
        <v>125</v>
      </c>
      <c r="C131">
        <v>14</v>
      </c>
      <c r="D131" t="s">
        <v>124</v>
      </c>
    </row>
    <row r="132" spans="1:4" x14ac:dyDescent="0.25">
      <c r="A132">
        <v>7598</v>
      </c>
      <c r="B132" t="s">
        <v>126</v>
      </c>
      <c r="C132">
        <v>14</v>
      </c>
      <c r="D132" t="s">
        <v>124</v>
      </c>
    </row>
    <row r="133" spans="1:4" x14ac:dyDescent="0.25">
      <c r="A133">
        <v>7782</v>
      </c>
      <c r="B133" t="s">
        <v>127</v>
      </c>
      <c r="C133">
        <v>14</v>
      </c>
      <c r="D133" t="s">
        <v>124</v>
      </c>
    </row>
    <row r="134" spans="1:4" x14ac:dyDescent="0.25">
      <c r="A134">
        <v>16090</v>
      </c>
      <c r="B134" t="s">
        <v>128</v>
      </c>
      <c r="C134">
        <v>14</v>
      </c>
      <c r="D134" t="s">
        <v>124</v>
      </c>
    </row>
    <row r="135" spans="1:4" x14ac:dyDescent="0.25">
      <c r="A135">
        <v>7782</v>
      </c>
      <c r="B135" t="s">
        <v>127</v>
      </c>
      <c r="C135">
        <v>14</v>
      </c>
      <c r="D135" t="s">
        <v>124</v>
      </c>
    </row>
    <row r="136" spans="1:4" x14ac:dyDescent="0.25">
      <c r="A136">
        <v>16090</v>
      </c>
      <c r="B136" t="s">
        <v>128</v>
      </c>
      <c r="C136">
        <v>14</v>
      </c>
      <c r="D136" t="s">
        <v>124</v>
      </c>
    </row>
    <row r="137" spans="1:4" x14ac:dyDescent="0.25">
      <c r="A137">
        <v>3757</v>
      </c>
      <c r="B137" t="s">
        <v>129</v>
      </c>
      <c r="C137">
        <v>15</v>
      </c>
      <c r="D137" t="s">
        <v>130</v>
      </c>
    </row>
    <row r="138" spans="1:4" x14ac:dyDescent="0.25">
      <c r="A138">
        <v>3760</v>
      </c>
      <c r="B138" t="s">
        <v>131</v>
      </c>
      <c r="C138">
        <v>15</v>
      </c>
      <c r="D138" t="s">
        <v>130</v>
      </c>
    </row>
    <row r="139" spans="1:4" x14ac:dyDescent="0.25">
      <c r="A139">
        <v>3780</v>
      </c>
      <c r="B139" t="s">
        <v>26</v>
      </c>
      <c r="C139">
        <v>15</v>
      </c>
      <c r="D139" t="s">
        <v>130</v>
      </c>
    </row>
    <row r="140" spans="1:4" x14ac:dyDescent="0.25">
      <c r="A140">
        <v>3781</v>
      </c>
      <c r="B140" t="s">
        <v>132</v>
      </c>
      <c r="C140">
        <v>15</v>
      </c>
      <c r="D140" t="s">
        <v>130</v>
      </c>
    </row>
    <row r="141" spans="1:4" x14ac:dyDescent="0.25">
      <c r="A141">
        <v>3782</v>
      </c>
      <c r="B141" t="s">
        <v>133</v>
      </c>
      <c r="C141">
        <v>15</v>
      </c>
      <c r="D141" t="s">
        <v>130</v>
      </c>
    </row>
    <row r="142" spans="1:4" x14ac:dyDescent="0.25">
      <c r="A142">
        <v>3783</v>
      </c>
      <c r="B142" t="s">
        <v>33</v>
      </c>
      <c r="C142">
        <v>15</v>
      </c>
      <c r="D142" t="s">
        <v>130</v>
      </c>
    </row>
    <row r="143" spans="1:4" x14ac:dyDescent="0.25">
      <c r="A143">
        <v>3785</v>
      </c>
      <c r="B143" t="s">
        <v>134</v>
      </c>
      <c r="C143">
        <v>15</v>
      </c>
      <c r="D143" t="s">
        <v>130</v>
      </c>
    </row>
    <row r="144" spans="1:4" x14ac:dyDescent="0.25">
      <c r="A144">
        <v>3786</v>
      </c>
      <c r="B144" t="s">
        <v>135</v>
      </c>
      <c r="C144">
        <v>15</v>
      </c>
      <c r="D144" t="s">
        <v>130</v>
      </c>
    </row>
    <row r="145" spans="1:4" x14ac:dyDescent="0.25">
      <c r="A145">
        <v>28330</v>
      </c>
      <c r="B145" t="s">
        <v>136</v>
      </c>
      <c r="C145">
        <v>15</v>
      </c>
      <c r="D145" t="s">
        <v>130</v>
      </c>
    </row>
    <row r="146" spans="1:4" x14ac:dyDescent="0.25">
      <c r="A146">
        <v>28331</v>
      </c>
      <c r="B146" t="s">
        <v>137</v>
      </c>
      <c r="C146">
        <v>15</v>
      </c>
      <c r="D146" t="s">
        <v>130</v>
      </c>
    </row>
    <row r="147" spans="1:4" x14ac:dyDescent="0.25">
      <c r="A147">
        <v>3760</v>
      </c>
      <c r="B147" t="s">
        <v>131</v>
      </c>
      <c r="C147">
        <v>15</v>
      </c>
      <c r="D147" t="s">
        <v>130</v>
      </c>
    </row>
    <row r="148" spans="1:4" x14ac:dyDescent="0.25">
      <c r="A148">
        <v>3780</v>
      </c>
      <c r="B148" t="s">
        <v>26</v>
      </c>
      <c r="C148">
        <v>15</v>
      </c>
      <c r="D148" t="s">
        <v>130</v>
      </c>
    </row>
    <row r="149" spans="1:4" x14ac:dyDescent="0.25">
      <c r="A149">
        <v>3782</v>
      </c>
      <c r="B149" t="s">
        <v>133</v>
      </c>
      <c r="C149">
        <v>15</v>
      </c>
      <c r="D149" t="s">
        <v>130</v>
      </c>
    </row>
    <row r="150" spans="1:4" x14ac:dyDescent="0.25">
      <c r="A150">
        <v>3783</v>
      </c>
      <c r="B150" t="s">
        <v>33</v>
      </c>
      <c r="C150">
        <v>15</v>
      </c>
      <c r="D150" t="s">
        <v>130</v>
      </c>
    </row>
    <row r="151" spans="1:4" x14ac:dyDescent="0.25">
      <c r="A151">
        <v>3785</v>
      </c>
      <c r="B151" t="s">
        <v>134</v>
      </c>
      <c r="C151">
        <v>15</v>
      </c>
      <c r="D151" t="s">
        <v>130</v>
      </c>
    </row>
    <row r="152" spans="1:4" x14ac:dyDescent="0.25">
      <c r="A152">
        <v>28330</v>
      </c>
      <c r="B152" t="s">
        <v>136</v>
      </c>
      <c r="C152">
        <v>15</v>
      </c>
      <c r="D152" t="s">
        <v>130</v>
      </c>
    </row>
    <row r="153" spans="1:4" x14ac:dyDescent="0.25">
      <c r="A153">
        <v>28331</v>
      </c>
      <c r="B153" t="s">
        <v>137</v>
      </c>
      <c r="C153">
        <v>15</v>
      </c>
      <c r="D153" t="s">
        <v>130</v>
      </c>
    </row>
    <row r="154" spans="1:4" x14ac:dyDescent="0.25">
      <c r="A154">
        <v>28333</v>
      </c>
      <c r="B154" t="s">
        <v>138</v>
      </c>
      <c r="C154">
        <v>15</v>
      </c>
      <c r="D154" t="s">
        <v>130</v>
      </c>
    </row>
    <row r="155" spans="1:4" x14ac:dyDescent="0.25">
      <c r="A155">
        <v>28334</v>
      </c>
      <c r="B155" t="s">
        <v>139</v>
      </c>
      <c r="C155">
        <v>15</v>
      </c>
      <c r="D155" t="s">
        <v>130</v>
      </c>
    </row>
    <row r="156" spans="1:4" x14ac:dyDescent="0.25">
      <c r="A156">
        <v>8021</v>
      </c>
      <c r="B156" t="s">
        <v>32</v>
      </c>
      <c r="C156">
        <v>16</v>
      </c>
      <c r="D156" t="s">
        <v>140</v>
      </c>
    </row>
    <row r="157" spans="1:4" x14ac:dyDescent="0.25">
      <c r="A157">
        <v>8027</v>
      </c>
      <c r="B157" t="s">
        <v>141</v>
      </c>
      <c r="C157">
        <v>16</v>
      </c>
      <c r="D157" t="s">
        <v>140</v>
      </c>
    </row>
    <row r="158" spans="1:4" x14ac:dyDescent="0.25">
      <c r="A158">
        <v>8080</v>
      </c>
      <c r="B158" t="s">
        <v>142</v>
      </c>
      <c r="C158">
        <v>16</v>
      </c>
      <c r="D158" t="s">
        <v>140</v>
      </c>
    </row>
    <row r="159" spans="1:4" x14ac:dyDescent="0.25">
      <c r="A159">
        <v>8021</v>
      </c>
      <c r="B159" t="s">
        <v>32</v>
      </c>
      <c r="C159">
        <v>16</v>
      </c>
      <c r="D159" t="s">
        <v>140</v>
      </c>
    </row>
    <row r="160" spans="1:4" x14ac:dyDescent="0.25">
      <c r="A160">
        <v>10180</v>
      </c>
      <c r="B160" t="s">
        <v>143</v>
      </c>
      <c r="C160">
        <v>1</v>
      </c>
      <c r="D160" t="s">
        <v>144</v>
      </c>
    </row>
    <row r="161" spans="1:4" x14ac:dyDescent="0.25">
      <c r="A161">
        <v>10180</v>
      </c>
      <c r="B161" t="s">
        <v>143</v>
      </c>
      <c r="C161">
        <v>1</v>
      </c>
      <c r="D161" t="s">
        <v>144</v>
      </c>
    </row>
    <row r="162" spans="1:4" x14ac:dyDescent="0.25">
      <c r="A162">
        <v>4740</v>
      </c>
      <c r="B162" t="s">
        <v>145</v>
      </c>
      <c r="C162">
        <v>17</v>
      </c>
      <c r="D162" t="s">
        <v>146</v>
      </c>
    </row>
    <row r="163" spans="1:4" x14ac:dyDescent="0.25">
      <c r="A163">
        <v>4933</v>
      </c>
      <c r="B163" t="s">
        <v>147</v>
      </c>
      <c r="C163">
        <v>17</v>
      </c>
      <c r="D163" t="s">
        <v>146</v>
      </c>
    </row>
    <row r="164" spans="1:4" x14ac:dyDescent="0.25">
      <c r="A164">
        <v>64041</v>
      </c>
      <c r="B164" t="s">
        <v>148</v>
      </c>
      <c r="C164">
        <v>17</v>
      </c>
      <c r="D164" t="s">
        <v>146</v>
      </c>
    </row>
    <row r="165" spans="1:4" x14ac:dyDescent="0.25">
      <c r="A165">
        <v>64049</v>
      </c>
      <c r="B165" t="s">
        <v>149</v>
      </c>
      <c r="C165">
        <v>17</v>
      </c>
      <c r="D165" t="s">
        <v>146</v>
      </c>
    </row>
    <row r="166" spans="1:4" x14ac:dyDescent="0.25">
      <c r="A166">
        <v>64054</v>
      </c>
      <c r="B166" t="s">
        <v>27</v>
      </c>
      <c r="C166">
        <v>17</v>
      </c>
      <c r="D166" t="s">
        <v>146</v>
      </c>
    </row>
    <row r="167" spans="1:4" x14ac:dyDescent="0.25">
      <c r="A167">
        <v>64058</v>
      </c>
      <c r="B167" t="s">
        <v>20</v>
      </c>
      <c r="C167">
        <v>17</v>
      </c>
      <c r="D167" t="s">
        <v>146</v>
      </c>
    </row>
    <row r="168" spans="1:4" x14ac:dyDescent="0.25">
      <c r="A168">
        <v>64067</v>
      </c>
      <c r="B168" t="s">
        <v>150</v>
      </c>
      <c r="C168">
        <v>17</v>
      </c>
      <c r="D168" t="s">
        <v>146</v>
      </c>
    </row>
    <row r="169" spans="1:4" x14ac:dyDescent="0.25">
      <c r="A169">
        <v>64221</v>
      </c>
      <c r="B169" t="s">
        <v>151</v>
      </c>
      <c r="C169">
        <v>17</v>
      </c>
      <c r="D169" t="s">
        <v>146</v>
      </c>
    </row>
    <row r="170" spans="1:4" x14ac:dyDescent="0.25">
      <c r="A170">
        <v>64263</v>
      </c>
      <c r="B170" t="s">
        <v>15</v>
      </c>
      <c r="C170">
        <v>17</v>
      </c>
      <c r="D170" t="s">
        <v>146</v>
      </c>
    </row>
    <row r="171" spans="1:4" x14ac:dyDescent="0.25">
      <c r="A171">
        <v>64847</v>
      </c>
      <c r="B171" t="s">
        <v>18</v>
      </c>
      <c r="C171">
        <v>17</v>
      </c>
      <c r="D171" t="s">
        <v>146</v>
      </c>
    </row>
    <row r="172" spans="1:4" x14ac:dyDescent="0.25">
      <c r="A172">
        <v>4740</v>
      </c>
      <c r="B172" t="s">
        <v>145</v>
      </c>
      <c r="C172">
        <v>17</v>
      </c>
      <c r="D172" t="s">
        <v>146</v>
      </c>
    </row>
    <row r="173" spans="1:4" x14ac:dyDescent="0.25">
      <c r="A173">
        <v>64041</v>
      </c>
      <c r="B173" t="s">
        <v>148</v>
      </c>
      <c r="C173">
        <v>17</v>
      </c>
      <c r="D173" t="s">
        <v>146</v>
      </c>
    </row>
    <row r="174" spans="1:4" x14ac:dyDescent="0.25">
      <c r="A174">
        <v>64054</v>
      </c>
      <c r="B174" t="s">
        <v>27</v>
      </c>
      <c r="C174">
        <v>17</v>
      </c>
      <c r="D174" t="s">
        <v>146</v>
      </c>
    </row>
    <row r="175" spans="1:4" x14ac:dyDescent="0.25">
      <c r="A175">
        <v>64058</v>
      </c>
      <c r="B175" t="s">
        <v>20</v>
      </c>
      <c r="C175">
        <v>17</v>
      </c>
      <c r="D175" t="s">
        <v>146</v>
      </c>
    </row>
    <row r="176" spans="1:4" x14ac:dyDescent="0.25">
      <c r="A176">
        <v>64221</v>
      </c>
      <c r="B176" t="s">
        <v>151</v>
      </c>
      <c r="C176">
        <v>17</v>
      </c>
      <c r="D176" t="s">
        <v>146</v>
      </c>
    </row>
    <row r="177" spans="1:4" x14ac:dyDescent="0.25">
      <c r="A177">
        <v>64263</v>
      </c>
      <c r="B177" t="s">
        <v>15</v>
      </c>
      <c r="C177">
        <v>17</v>
      </c>
      <c r="D177" t="s">
        <v>146</v>
      </c>
    </row>
    <row r="178" spans="1:4" x14ac:dyDescent="0.25">
      <c r="A178">
        <v>64847</v>
      </c>
      <c r="B178" t="s">
        <v>18</v>
      </c>
      <c r="C178">
        <v>17</v>
      </c>
      <c r="D178" t="s">
        <v>146</v>
      </c>
    </row>
    <row r="179" spans="1:4" x14ac:dyDescent="0.25">
      <c r="A179">
        <v>11023220</v>
      </c>
      <c r="B179" t="s">
        <v>38</v>
      </c>
      <c r="C179">
        <v>2</v>
      </c>
      <c r="D179" t="s">
        <v>111</v>
      </c>
    </row>
    <row r="180" spans="1:4" x14ac:dyDescent="0.25">
      <c r="A180">
        <v>11026220</v>
      </c>
      <c r="B180" t="s">
        <v>43</v>
      </c>
      <c r="C180">
        <v>3</v>
      </c>
      <c r="D180" t="s">
        <v>90</v>
      </c>
    </row>
    <row r="181" spans="1:4" x14ac:dyDescent="0.25">
      <c r="A181">
        <v>11032320</v>
      </c>
      <c r="B181" t="s">
        <v>45</v>
      </c>
      <c r="C181">
        <v>11</v>
      </c>
      <c r="D181" t="s">
        <v>75</v>
      </c>
    </row>
    <row r="182" spans="1:4" x14ac:dyDescent="0.25">
      <c r="A182">
        <v>65985</v>
      </c>
      <c r="B182" t="s">
        <v>152</v>
      </c>
      <c r="C182">
        <v>7</v>
      </c>
      <c r="D182" t="s">
        <v>52</v>
      </c>
    </row>
    <row r="183" spans="1:4" x14ac:dyDescent="0.25">
      <c r="A183">
        <v>3784</v>
      </c>
      <c r="B183" t="s">
        <v>153</v>
      </c>
      <c r="C183">
        <v>15</v>
      </c>
      <c r="D183" t="s">
        <v>130</v>
      </c>
    </row>
    <row r="184" spans="1:4" x14ac:dyDescent="0.25">
      <c r="A184">
        <v>16085</v>
      </c>
      <c r="B184" t="s">
        <v>154</v>
      </c>
      <c r="C184">
        <v>9</v>
      </c>
      <c r="D184" t="s">
        <v>70</v>
      </c>
    </row>
    <row r="185" spans="1:4" x14ac:dyDescent="0.25">
      <c r="A185">
        <v>28187</v>
      </c>
      <c r="B185" t="s">
        <v>155</v>
      </c>
      <c r="C185">
        <v>5</v>
      </c>
      <c r="D185" t="s">
        <v>103</v>
      </c>
    </row>
    <row r="186" spans="1:4" x14ac:dyDescent="0.25">
      <c r="A186">
        <v>28188</v>
      </c>
      <c r="B186" t="s">
        <v>156</v>
      </c>
      <c r="C186">
        <v>5</v>
      </c>
      <c r="D186" t="s">
        <v>103</v>
      </c>
    </row>
    <row r="187" spans="1:4" x14ac:dyDescent="0.25">
      <c r="A187">
        <v>35772</v>
      </c>
      <c r="B187" t="s">
        <v>157</v>
      </c>
      <c r="C187">
        <v>8</v>
      </c>
      <c r="D187" t="s">
        <v>58</v>
      </c>
    </row>
    <row r="188" spans="1:4" x14ac:dyDescent="0.25">
      <c r="A188">
        <v>2781</v>
      </c>
      <c r="B188" t="s">
        <v>158</v>
      </c>
      <c r="C188">
        <v>11</v>
      </c>
      <c r="D188" t="s">
        <v>75</v>
      </c>
    </row>
    <row r="189" spans="1:4" x14ac:dyDescent="0.25">
      <c r="A189">
        <v>4263</v>
      </c>
      <c r="B189" t="s">
        <v>159</v>
      </c>
      <c r="C189">
        <v>17</v>
      </c>
      <c r="D189" t="s">
        <v>146</v>
      </c>
    </row>
    <row r="190" spans="1:4" x14ac:dyDescent="0.25">
      <c r="A190">
        <v>1105102101</v>
      </c>
      <c r="B190" t="s">
        <v>19</v>
      </c>
      <c r="C190">
        <v>7</v>
      </c>
      <c r="D190" t="s">
        <v>52</v>
      </c>
    </row>
    <row r="191" spans="1:4" x14ac:dyDescent="0.25">
      <c r="A191">
        <v>56001</v>
      </c>
      <c r="B191" t="s">
        <v>160</v>
      </c>
      <c r="C191">
        <v>5</v>
      </c>
      <c r="D191" t="s">
        <v>103</v>
      </c>
    </row>
    <row r="192" spans="1:4" x14ac:dyDescent="0.25">
      <c r="A192">
        <v>64870</v>
      </c>
      <c r="B192" t="s">
        <v>161</v>
      </c>
      <c r="C192">
        <v>17</v>
      </c>
      <c r="D192" t="s">
        <v>146</v>
      </c>
    </row>
    <row r="193" spans="1:4" x14ac:dyDescent="0.25">
      <c r="A193">
        <v>64045</v>
      </c>
      <c r="B193" t="s">
        <v>16</v>
      </c>
      <c r="C193">
        <v>17</v>
      </c>
      <c r="D193" t="s">
        <v>146</v>
      </c>
    </row>
    <row r="194" spans="1:4" x14ac:dyDescent="0.25">
      <c r="A194">
        <v>3988</v>
      </c>
      <c r="B194" t="s">
        <v>162</v>
      </c>
      <c r="C194">
        <v>15</v>
      </c>
      <c r="D194" t="s">
        <v>130</v>
      </c>
    </row>
    <row r="195" spans="1:4" x14ac:dyDescent="0.25">
      <c r="A195">
        <v>1376</v>
      </c>
      <c r="B195" t="s">
        <v>163</v>
      </c>
      <c r="C195">
        <v>3</v>
      </c>
      <c r="D195" t="s">
        <v>90</v>
      </c>
    </row>
    <row r="196" spans="1:4" x14ac:dyDescent="0.25">
      <c r="A196">
        <v>5745</v>
      </c>
      <c r="B196" t="s">
        <v>34</v>
      </c>
      <c r="C196">
        <v>7</v>
      </c>
      <c r="D196" t="s">
        <v>52</v>
      </c>
    </row>
    <row r="197" spans="1:4" x14ac:dyDescent="0.25">
      <c r="A197">
        <v>28697</v>
      </c>
      <c r="B197" t="s">
        <v>164</v>
      </c>
      <c r="C197">
        <v>12</v>
      </c>
      <c r="D197" t="s">
        <v>82</v>
      </c>
    </row>
    <row r="198" spans="1:4" x14ac:dyDescent="0.25">
      <c r="A198">
        <v>11051030</v>
      </c>
      <c r="B198" t="s">
        <v>165</v>
      </c>
      <c r="C198">
        <v>7</v>
      </c>
      <c r="D198" t="s">
        <v>52</v>
      </c>
    </row>
    <row r="199" spans="1:4" x14ac:dyDescent="0.25">
      <c r="A199">
        <v>2167</v>
      </c>
      <c r="B199" t="s">
        <v>166</v>
      </c>
      <c r="C199">
        <v>11</v>
      </c>
      <c r="D199" t="s">
        <v>75</v>
      </c>
    </row>
    <row r="200" spans="1:4" x14ac:dyDescent="0.25">
      <c r="A200">
        <v>5011</v>
      </c>
      <c r="B200" t="s">
        <v>167</v>
      </c>
      <c r="C200">
        <v>7</v>
      </c>
      <c r="D200" t="s">
        <v>52</v>
      </c>
    </row>
    <row r="201" spans="1:4" x14ac:dyDescent="0.25">
      <c r="A201">
        <v>6078</v>
      </c>
      <c r="B201" t="s">
        <v>168</v>
      </c>
      <c r="C201">
        <v>12</v>
      </c>
      <c r="D201" t="s">
        <v>82</v>
      </c>
    </row>
    <row r="202" spans="1:4" x14ac:dyDescent="0.25">
      <c r="A202">
        <v>6387</v>
      </c>
      <c r="B202" t="s">
        <v>169</v>
      </c>
      <c r="C202">
        <v>12</v>
      </c>
      <c r="D202" t="s">
        <v>82</v>
      </c>
    </row>
    <row r="203" spans="1:4" x14ac:dyDescent="0.25">
      <c r="A203">
        <v>6287</v>
      </c>
      <c r="B203" t="s">
        <v>170</v>
      </c>
      <c r="C203">
        <v>12</v>
      </c>
      <c r="D203" t="s">
        <v>82</v>
      </c>
    </row>
    <row r="204" spans="1:4" x14ac:dyDescent="0.25">
      <c r="A204">
        <v>1125102101</v>
      </c>
      <c r="B204" t="s">
        <v>171</v>
      </c>
      <c r="C204">
        <v>7</v>
      </c>
      <c r="D204" t="s">
        <v>52</v>
      </c>
    </row>
    <row r="205" spans="1:4" x14ac:dyDescent="0.25">
      <c r="A205">
        <v>1503</v>
      </c>
      <c r="B205" t="s">
        <v>11</v>
      </c>
      <c r="C205">
        <v>4</v>
      </c>
      <c r="D205" t="s">
        <v>117</v>
      </c>
    </row>
    <row r="206" spans="1:4" x14ac:dyDescent="0.25">
      <c r="A206">
        <v>2175</v>
      </c>
      <c r="B206" t="s">
        <v>172</v>
      </c>
      <c r="C206">
        <v>11</v>
      </c>
      <c r="D206" t="s">
        <v>75</v>
      </c>
    </row>
    <row r="207" spans="1:4" x14ac:dyDescent="0.25">
      <c r="A207">
        <v>28082</v>
      </c>
      <c r="B207" t="s">
        <v>173</v>
      </c>
      <c r="C207">
        <v>3</v>
      </c>
      <c r="D207" t="s">
        <v>90</v>
      </c>
    </row>
    <row r="208" spans="1:4" x14ac:dyDescent="0.25">
      <c r="A208">
        <v>2171</v>
      </c>
      <c r="B208" t="s">
        <v>174</v>
      </c>
      <c r="C208">
        <v>14</v>
      </c>
      <c r="D208" t="s">
        <v>124</v>
      </c>
    </row>
    <row r="209" spans="1:4" x14ac:dyDescent="0.25">
      <c r="A209">
        <v>61149</v>
      </c>
      <c r="B209" t="s">
        <v>175</v>
      </c>
      <c r="C209">
        <v>14</v>
      </c>
      <c r="D209" t="s">
        <v>124</v>
      </c>
    </row>
    <row r="210" spans="1:4" x14ac:dyDescent="0.25">
      <c r="A210">
        <v>35923</v>
      </c>
      <c r="B210" t="s">
        <v>176</v>
      </c>
      <c r="C210">
        <v>7</v>
      </c>
      <c r="D210" t="s">
        <v>52</v>
      </c>
    </row>
    <row r="211" spans="1:4" x14ac:dyDescent="0.25">
      <c r="A211">
        <v>44045</v>
      </c>
      <c r="B211" t="s">
        <v>177</v>
      </c>
      <c r="C211">
        <v>7</v>
      </c>
      <c r="D211" t="s">
        <v>52</v>
      </c>
    </row>
  </sheetData>
  <autoFilter ref="A1:A5253" xr:uid="{404C3395-5D64-45F6-AF38-D5A3E6FD5C0F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87658A-61B7-4E4E-B710-6525A64F58ED}">
  <dimension ref="A1:H27"/>
  <sheetViews>
    <sheetView rightToLeft="1" workbookViewId="0">
      <selection activeCell="A212" sqref="A212"/>
    </sheetView>
  </sheetViews>
  <sheetFormatPr defaultRowHeight="15" x14ac:dyDescent="0.25"/>
  <cols>
    <col min="1" max="1" width="7.7109375" style="25" bestFit="1" customWidth="1"/>
    <col min="2" max="2" width="10.140625" style="25" bestFit="1" customWidth="1"/>
    <col min="3" max="3" width="40.42578125" style="25" bestFit="1" customWidth="1"/>
    <col min="4" max="4" width="13.140625" style="25" bestFit="1" customWidth="1"/>
    <col min="5" max="5" width="12" style="25" bestFit="1" customWidth="1"/>
    <col min="6" max="6" width="18.5703125" style="25" bestFit="1" customWidth="1"/>
    <col min="7" max="7" width="12.140625" style="25" bestFit="1" customWidth="1"/>
    <col min="8" max="8" width="10.7109375" style="25" bestFit="1" customWidth="1"/>
    <col min="9" max="16384" width="9.140625" style="25"/>
  </cols>
  <sheetData>
    <row r="1" spans="1:8" x14ac:dyDescent="0.25">
      <c r="A1" s="25" t="s">
        <v>187</v>
      </c>
      <c r="B1" s="25" t="s">
        <v>188</v>
      </c>
      <c r="C1" s="25" t="s">
        <v>189</v>
      </c>
      <c r="D1" s="25" t="s">
        <v>190</v>
      </c>
      <c r="E1" s="25" t="s">
        <v>191</v>
      </c>
      <c r="F1" s="25" t="s">
        <v>192</v>
      </c>
      <c r="G1" s="25" t="s">
        <v>193</v>
      </c>
      <c r="H1" s="25" t="s">
        <v>194</v>
      </c>
    </row>
    <row r="2" spans="1:8" x14ac:dyDescent="0.25">
      <c r="A2" s="25">
        <v>1668</v>
      </c>
      <c r="B2" s="25">
        <v>501076</v>
      </c>
      <c r="C2" s="25" t="s">
        <v>210</v>
      </c>
      <c r="D2" s="25" t="s">
        <v>196</v>
      </c>
      <c r="E2" s="25">
        <v>5</v>
      </c>
      <c r="F2" s="25">
        <v>5</v>
      </c>
      <c r="G2" s="25">
        <v>0</v>
      </c>
      <c r="H2" s="25" t="s">
        <v>197</v>
      </c>
    </row>
    <row r="3" spans="1:8" x14ac:dyDescent="0.25">
      <c r="A3" s="25">
        <v>1671</v>
      </c>
      <c r="B3" s="25">
        <v>501076</v>
      </c>
      <c r="C3" s="25" t="s">
        <v>210</v>
      </c>
      <c r="D3" s="25" t="s">
        <v>196</v>
      </c>
      <c r="E3" s="25">
        <v>7.76</v>
      </c>
      <c r="F3" s="25">
        <v>7.76</v>
      </c>
      <c r="G3" s="25">
        <v>0</v>
      </c>
      <c r="H3" s="25" t="s">
        <v>212</v>
      </c>
    </row>
    <row r="4" spans="1:8" x14ac:dyDescent="0.25">
      <c r="A4" s="25">
        <v>1668</v>
      </c>
      <c r="B4" s="25">
        <v>511001</v>
      </c>
      <c r="C4" s="25" t="s">
        <v>211</v>
      </c>
      <c r="D4" s="25" t="s">
        <v>196</v>
      </c>
      <c r="E4" s="25">
        <v>135.71</v>
      </c>
      <c r="F4" s="25">
        <v>135.71</v>
      </c>
      <c r="G4" s="25">
        <v>0</v>
      </c>
      <c r="H4" s="25" t="s">
        <v>197</v>
      </c>
    </row>
    <row r="5" spans="1:8" x14ac:dyDescent="0.25">
      <c r="A5" s="25">
        <v>1671</v>
      </c>
      <c r="B5" s="25">
        <v>511001</v>
      </c>
      <c r="C5" s="25" t="s">
        <v>211</v>
      </c>
      <c r="D5" s="25" t="s">
        <v>196</v>
      </c>
      <c r="E5" s="25">
        <v>136.4</v>
      </c>
      <c r="F5" s="25">
        <v>136.4</v>
      </c>
      <c r="G5" s="25">
        <v>0</v>
      </c>
      <c r="H5" s="25" t="s">
        <v>212</v>
      </c>
    </row>
    <row r="6" spans="1:8" x14ac:dyDescent="0.25">
      <c r="A6" s="25">
        <v>1668</v>
      </c>
      <c r="B6" s="25">
        <v>11119999</v>
      </c>
      <c r="C6" s="25" t="s">
        <v>195</v>
      </c>
      <c r="D6" s="25" t="s">
        <v>196</v>
      </c>
      <c r="E6" s="25">
        <v>56.25</v>
      </c>
      <c r="F6" s="25">
        <v>56.25</v>
      </c>
      <c r="G6" s="25">
        <v>0</v>
      </c>
      <c r="H6" s="25" t="s">
        <v>197</v>
      </c>
    </row>
    <row r="7" spans="1:8" x14ac:dyDescent="0.25">
      <c r="A7" s="25">
        <v>1671</v>
      </c>
      <c r="B7" s="25">
        <v>11119999</v>
      </c>
      <c r="C7" s="25" t="s">
        <v>195</v>
      </c>
      <c r="D7" s="25" t="s">
        <v>196</v>
      </c>
      <c r="E7" s="25">
        <v>52.8</v>
      </c>
      <c r="F7" s="25">
        <v>52.8</v>
      </c>
      <c r="G7" s="25">
        <v>0</v>
      </c>
      <c r="H7" s="25" t="s">
        <v>212</v>
      </c>
    </row>
    <row r="8" spans="1:8" x14ac:dyDescent="0.25">
      <c r="A8" s="25">
        <v>1668</v>
      </c>
      <c r="B8" s="25">
        <v>12527999</v>
      </c>
      <c r="C8" s="25" t="s">
        <v>198</v>
      </c>
      <c r="D8" s="25" t="s">
        <v>196</v>
      </c>
      <c r="E8" s="25">
        <v>0.06</v>
      </c>
      <c r="F8" s="25">
        <v>0.06</v>
      </c>
      <c r="G8" s="25">
        <v>0</v>
      </c>
      <c r="H8" s="25" t="s">
        <v>197</v>
      </c>
    </row>
    <row r="9" spans="1:8" x14ac:dyDescent="0.25">
      <c r="A9" s="25">
        <v>1671</v>
      </c>
      <c r="B9" s="25">
        <v>12527999</v>
      </c>
      <c r="C9" s="25" t="s">
        <v>198</v>
      </c>
      <c r="D9" s="25" t="s">
        <v>196</v>
      </c>
      <c r="E9" s="25">
        <v>0.06</v>
      </c>
      <c r="F9" s="25">
        <v>0.06</v>
      </c>
      <c r="G9" s="25">
        <v>0</v>
      </c>
    </row>
    <row r="10" spans="1:8" x14ac:dyDescent="0.25">
      <c r="A10" s="25">
        <v>1668</v>
      </c>
      <c r="B10" s="25">
        <v>16650989</v>
      </c>
      <c r="C10" s="25" t="s">
        <v>199</v>
      </c>
      <c r="D10" s="25" t="s">
        <v>196</v>
      </c>
      <c r="E10" s="25">
        <v>0.24</v>
      </c>
      <c r="F10" s="25">
        <v>0.24</v>
      </c>
      <c r="G10" s="25">
        <v>0</v>
      </c>
      <c r="H10" s="25" t="s">
        <v>197</v>
      </c>
    </row>
    <row r="11" spans="1:8" x14ac:dyDescent="0.25">
      <c r="A11" s="25">
        <v>1671</v>
      </c>
      <c r="B11" s="25">
        <v>16650989</v>
      </c>
      <c r="C11" s="25" t="s">
        <v>199</v>
      </c>
      <c r="D11" s="25" t="s">
        <v>196</v>
      </c>
      <c r="E11" s="25">
        <v>0.24</v>
      </c>
      <c r="F11" s="25">
        <v>0.24</v>
      </c>
      <c r="G11" s="25">
        <v>0</v>
      </c>
    </row>
    <row r="12" spans="1:8" x14ac:dyDescent="0.25">
      <c r="A12" s="25">
        <v>1668</v>
      </c>
      <c r="B12" s="25">
        <v>16650998</v>
      </c>
      <c r="C12" s="25" t="s">
        <v>200</v>
      </c>
      <c r="D12" s="25" t="s">
        <v>196</v>
      </c>
      <c r="E12" s="25">
        <v>0.74</v>
      </c>
      <c r="F12" s="25">
        <v>0.74</v>
      </c>
      <c r="G12" s="25">
        <v>0</v>
      </c>
      <c r="H12" s="25" t="s">
        <v>197</v>
      </c>
    </row>
    <row r="13" spans="1:8" x14ac:dyDescent="0.25">
      <c r="A13" s="25">
        <v>1671</v>
      </c>
      <c r="B13" s="25">
        <v>16650998</v>
      </c>
      <c r="C13" s="25" t="s">
        <v>200</v>
      </c>
      <c r="D13" s="25" t="s">
        <v>196</v>
      </c>
      <c r="E13" s="25">
        <v>0.74</v>
      </c>
      <c r="F13" s="25">
        <v>0.74</v>
      </c>
      <c r="G13" s="25">
        <v>0</v>
      </c>
    </row>
    <row r="14" spans="1:8" x14ac:dyDescent="0.25">
      <c r="A14" s="25">
        <v>1668</v>
      </c>
      <c r="B14" s="25">
        <v>18835998</v>
      </c>
      <c r="C14" s="25" t="s">
        <v>201</v>
      </c>
      <c r="D14" s="25" t="s">
        <v>196</v>
      </c>
      <c r="E14" s="25">
        <v>2</v>
      </c>
      <c r="F14" s="25">
        <v>2</v>
      </c>
      <c r="G14" s="25">
        <v>0</v>
      </c>
      <c r="H14" s="25" t="s">
        <v>197</v>
      </c>
    </row>
    <row r="15" spans="1:8" x14ac:dyDescent="0.25">
      <c r="A15" s="25">
        <v>1671</v>
      </c>
      <c r="B15" s="25">
        <v>18835998</v>
      </c>
      <c r="C15" s="25" t="s">
        <v>201</v>
      </c>
      <c r="D15" s="25" t="s">
        <v>196</v>
      </c>
      <c r="E15" s="25">
        <v>2</v>
      </c>
      <c r="F15" s="25">
        <v>2</v>
      </c>
      <c r="G15" s="25">
        <v>0</v>
      </c>
    </row>
    <row r="16" spans="1:8" x14ac:dyDescent="0.25">
      <c r="A16" s="25">
        <v>1668</v>
      </c>
      <c r="B16" s="25">
        <v>21712975</v>
      </c>
      <c r="C16" s="25" t="s">
        <v>202</v>
      </c>
      <c r="D16" s="25" t="s">
        <v>203</v>
      </c>
      <c r="E16" s="25">
        <v>3.7037037000000002E-2</v>
      </c>
      <c r="F16" s="25">
        <v>0</v>
      </c>
      <c r="G16" s="25">
        <v>0</v>
      </c>
      <c r="H16" s="25" t="s">
        <v>197</v>
      </c>
    </row>
    <row r="17" spans="1:8" x14ac:dyDescent="0.25">
      <c r="A17" s="25">
        <v>1671</v>
      </c>
      <c r="B17" s="25">
        <v>21712975</v>
      </c>
      <c r="C17" s="25" t="s">
        <v>202</v>
      </c>
      <c r="D17" s="25" t="s">
        <v>203</v>
      </c>
      <c r="E17" s="25">
        <v>3.7037037000000002E-2</v>
      </c>
      <c r="F17" s="25">
        <v>0</v>
      </c>
      <c r="G17" s="25">
        <v>0</v>
      </c>
    </row>
    <row r="18" spans="1:8" x14ac:dyDescent="0.25">
      <c r="A18" s="25">
        <v>1668</v>
      </c>
      <c r="B18" s="25">
        <v>24112939</v>
      </c>
      <c r="C18" s="25" t="s">
        <v>204</v>
      </c>
      <c r="D18" s="25" t="s">
        <v>203</v>
      </c>
      <c r="E18" s="25">
        <v>1</v>
      </c>
      <c r="F18" s="25">
        <v>0</v>
      </c>
      <c r="G18" s="25">
        <v>0</v>
      </c>
      <c r="H18" s="25" t="s">
        <v>197</v>
      </c>
    </row>
    <row r="19" spans="1:8" x14ac:dyDescent="0.25">
      <c r="A19" s="25">
        <v>1671</v>
      </c>
      <c r="B19" s="25">
        <v>24112939</v>
      </c>
      <c r="C19" s="25" t="s">
        <v>204</v>
      </c>
      <c r="D19" s="25" t="s">
        <v>203</v>
      </c>
      <c r="E19" s="25">
        <v>1</v>
      </c>
      <c r="F19" s="25">
        <v>0</v>
      </c>
      <c r="G19" s="25">
        <v>0</v>
      </c>
    </row>
    <row r="20" spans="1:8" x14ac:dyDescent="0.25">
      <c r="A20" s="25">
        <v>1668</v>
      </c>
      <c r="B20" s="25">
        <v>24912982</v>
      </c>
      <c r="C20" s="25" t="s">
        <v>205</v>
      </c>
      <c r="D20" s="25" t="s">
        <v>203</v>
      </c>
      <c r="E20" s="26">
        <v>4.6E-5</v>
      </c>
      <c r="F20" s="25">
        <v>0</v>
      </c>
      <c r="G20" s="25">
        <v>0</v>
      </c>
      <c r="H20" s="25" t="s">
        <v>197</v>
      </c>
    </row>
    <row r="21" spans="1:8" x14ac:dyDescent="0.25">
      <c r="A21" s="25">
        <v>1671</v>
      </c>
      <c r="B21" s="25">
        <v>24912982</v>
      </c>
      <c r="C21" s="25" t="s">
        <v>205</v>
      </c>
      <c r="D21" s="25" t="s">
        <v>203</v>
      </c>
      <c r="E21" s="26">
        <v>4.6E-5</v>
      </c>
      <c r="F21" s="25">
        <v>0</v>
      </c>
      <c r="G21" s="25">
        <v>0</v>
      </c>
    </row>
    <row r="22" spans="1:8" x14ac:dyDescent="0.25">
      <c r="A22" s="25">
        <v>1668</v>
      </c>
      <c r="B22" s="25">
        <v>25012999</v>
      </c>
      <c r="C22" s="25" t="s">
        <v>206</v>
      </c>
      <c r="D22" s="25" t="s">
        <v>196</v>
      </c>
      <c r="E22" s="25">
        <v>4.5999999999999999E-3</v>
      </c>
      <c r="F22" s="25">
        <v>0</v>
      </c>
      <c r="G22" s="25">
        <v>0</v>
      </c>
      <c r="H22" s="25" t="s">
        <v>197</v>
      </c>
    </row>
    <row r="23" spans="1:8" x14ac:dyDescent="0.25">
      <c r="A23" s="25">
        <v>1671</v>
      </c>
      <c r="B23" s="25">
        <v>25012999</v>
      </c>
      <c r="C23" s="25" t="s">
        <v>206</v>
      </c>
      <c r="D23" s="25" t="s">
        <v>196</v>
      </c>
      <c r="E23" s="25">
        <v>4.5999999999999999E-3</v>
      </c>
      <c r="F23" s="25">
        <v>0</v>
      </c>
      <c r="G23" s="25">
        <v>0</v>
      </c>
    </row>
    <row r="24" spans="1:8" x14ac:dyDescent="0.25">
      <c r="A24" s="25">
        <v>1668</v>
      </c>
      <c r="B24" s="25">
        <v>25412997</v>
      </c>
      <c r="C24" s="25" t="s">
        <v>207</v>
      </c>
      <c r="D24" s="25" t="s">
        <v>196</v>
      </c>
      <c r="E24" s="25">
        <v>0.9</v>
      </c>
      <c r="F24" s="25">
        <v>0</v>
      </c>
      <c r="G24" s="25">
        <v>0</v>
      </c>
      <c r="H24" s="25" t="s">
        <v>197</v>
      </c>
    </row>
    <row r="25" spans="1:8" x14ac:dyDescent="0.25">
      <c r="A25" s="25">
        <v>1671</v>
      </c>
      <c r="B25" s="25">
        <v>25412997</v>
      </c>
      <c r="C25" s="25" t="s">
        <v>207</v>
      </c>
      <c r="D25" s="25" t="s">
        <v>196</v>
      </c>
      <c r="E25" s="25">
        <v>0.9</v>
      </c>
      <c r="F25" s="25">
        <v>0</v>
      </c>
      <c r="G25" s="25">
        <v>0</v>
      </c>
    </row>
    <row r="26" spans="1:8" x14ac:dyDescent="0.25">
      <c r="A26" s="25">
        <v>1668</v>
      </c>
      <c r="B26" s="25">
        <v>27915998</v>
      </c>
      <c r="C26" s="25" t="s">
        <v>208</v>
      </c>
      <c r="D26" s="25" t="s">
        <v>209</v>
      </c>
      <c r="E26" s="25">
        <v>1E-3</v>
      </c>
      <c r="F26" s="25">
        <v>0</v>
      </c>
      <c r="G26" s="25">
        <v>0</v>
      </c>
      <c r="H26" s="25" t="s">
        <v>197</v>
      </c>
    </row>
    <row r="27" spans="1:8" x14ac:dyDescent="0.25">
      <c r="A27" s="25">
        <v>1671</v>
      </c>
      <c r="B27" s="25">
        <v>27915998</v>
      </c>
      <c r="C27" s="25" t="s">
        <v>208</v>
      </c>
      <c r="D27" s="25" t="s">
        <v>209</v>
      </c>
      <c r="E27" s="25">
        <v>1E-3</v>
      </c>
      <c r="F27" s="25">
        <v>0</v>
      </c>
      <c r="G27" s="25">
        <v>0</v>
      </c>
    </row>
  </sheetData>
  <sortState xmlns:xlrd2="http://schemas.microsoft.com/office/spreadsheetml/2017/richdata2" ref="A2:H27">
    <sortCondition ref="B2:B2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اردیبهشت</vt:lpstr>
      <vt:lpstr>گزارش هفتگی</vt:lpstr>
      <vt:lpstr>DATA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khirabd</dc:creator>
  <cp:lastModifiedBy>Administrator</cp:lastModifiedBy>
  <cp:lastPrinted>2025-04-29T05:13:09Z</cp:lastPrinted>
  <dcterms:created xsi:type="dcterms:W3CDTF">2025-04-17T11:12:51Z</dcterms:created>
  <dcterms:modified xsi:type="dcterms:W3CDTF">2025-05-03T05:00:27Z</dcterms:modified>
</cp:coreProperties>
</file>